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13424791\Desktop\"/>
    </mc:Choice>
  </mc:AlternateContent>
  <xr:revisionPtr revIDLastSave="0" documentId="8_{4B3DF4FD-C8C8-454E-9F27-0EA7ED0E231D}" xr6:coauthVersionLast="36" xr6:coauthVersionMax="36" xr10:uidLastSave="{00000000-0000-0000-0000-000000000000}"/>
  <bookViews>
    <workbookView xWindow="0" yWindow="0" windowWidth="18870" windowHeight="7220" xr2:uid="{00000000-000D-0000-FFFF-FFFF00000000}"/>
  </bookViews>
  <sheets>
    <sheet name="Anschreiben" sheetId="7" r:id="rId1"/>
    <sheet name="Monat 1" sheetId="4" r:id="rId2"/>
    <sheet name="Monat 2" sheetId="3" r:id="rId3"/>
    <sheet name="Monat 3" sheetId="9" r:id="rId4"/>
    <sheet name="Summenblatt" sheetId="5" r:id="rId5"/>
    <sheet name="Druckversion" sheetId="6" state="hidden" r:id="rId6"/>
  </sheets>
  <externalReferences>
    <externalReference r:id="rId7"/>
  </externalReferences>
  <definedNames>
    <definedName name="_xlnm._FilterDatabase" localSheetId="0" hidden="1">Anschreiben!$A$13:$K$14</definedName>
    <definedName name="_xlnm.Print_Area" localSheetId="0">Anschreiben!$A$1:$K$21</definedName>
    <definedName name="_xlnm.Print_Area" localSheetId="5">Druckversion!$A$1:$G$90</definedName>
    <definedName name="_xlnm.Print_Area" localSheetId="1">'Monat 1'!$A$1:$G$31</definedName>
    <definedName name="_xlnm.Print_Area" localSheetId="2">'Monat 2'!$A$1:$G$33</definedName>
    <definedName name="_xlnm.Print_Area" localSheetId="3">'Monat 3'!$A$1:$G$33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F25" i="9"/>
  <c r="F26" i="9" s="1"/>
  <c r="G26" i="9" s="1"/>
  <c r="F24" i="9"/>
  <c r="G24" i="9" s="1"/>
  <c r="F23" i="9"/>
  <c r="G23" i="9" s="1"/>
  <c r="B23" i="9"/>
  <c r="F22" i="9"/>
  <c r="G22" i="9" s="1"/>
  <c r="G30" i="9" s="1"/>
  <c r="D17" i="5" s="1"/>
  <c r="B22" i="9"/>
  <c r="B26" i="9" s="1"/>
  <c r="F21" i="9"/>
  <c r="G21" i="9" s="1"/>
  <c r="G29" i="9" s="1"/>
  <c r="G31" i="9" s="1"/>
  <c r="E17" i="5" s="1"/>
  <c r="E21" i="9"/>
  <c r="D21" i="9"/>
  <c r="D24" i="9" s="1"/>
  <c r="B19" i="9"/>
  <c r="G18" i="9"/>
  <c r="B7" i="9"/>
  <c r="B6" i="9"/>
  <c r="E21" i="3"/>
  <c r="E21" i="4"/>
  <c r="I20" i="7"/>
  <c r="I19" i="7"/>
  <c r="I18" i="7"/>
  <c r="D22" i="9" l="1"/>
  <c r="C17" i="5"/>
  <c r="D23" i="9"/>
  <c r="G25" i="9"/>
  <c r="C20" i="5"/>
  <c r="F25" i="3" l="1"/>
  <c r="F25" i="4"/>
  <c r="B7" i="6" l="1"/>
  <c r="B6" i="4"/>
  <c r="B6" i="6"/>
  <c r="B5" i="4"/>
  <c r="B5" i="9" s="1"/>
  <c r="B6" i="3"/>
  <c r="C89" i="6" l="1"/>
  <c r="D21" i="3" l="1"/>
  <c r="D21" i="4"/>
  <c r="B19" i="3"/>
  <c r="B19" i="4"/>
  <c r="E11" i="5" s="1"/>
  <c r="D24" i="3" l="1"/>
  <c r="D24" i="4"/>
  <c r="E63" i="6"/>
  <c r="B12" i="6"/>
  <c r="E19" i="6"/>
  <c r="B34" i="6"/>
  <c r="F21" i="4" l="1"/>
  <c r="G21" i="4" s="1"/>
  <c r="E41" i="6"/>
  <c r="F21" i="3"/>
  <c r="G21" i="3" s="1"/>
  <c r="F24" i="3"/>
  <c r="G24" i="3" s="1"/>
  <c r="F23" i="3"/>
  <c r="G23" i="3" s="1"/>
  <c r="F22" i="3"/>
  <c r="G22" i="3" s="1"/>
  <c r="B86" i="6"/>
  <c r="B16" i="5"/>
  <c r="B85" i="6" s="1"/>
  <c r="B15" i="5"/>
  <c r="B84" i="6" s="1"/>
  <c r="G25" i="4"/>
  <c r="G18" i="4"/>
  <c r="F26" i="3" l="1"/>
  <c r="G26" i="3" s="1"/>
  <c r="G25" i="3"/>
  <c r="G29" i="4"/>
  <c r="C15" i="5" s="1"/>
  <c r="F26" i="4"/>
  <c r="G26" i="4" s="1"/>
  <c r="G18" i="3"/>
  <c r="G71" i="6" l="1"/>
  <c r="G69" i="6"/>
  <c r="F69" i="6"/>
  <c r="F67" i="6"/>
  <c r="E69" i="6"/>
  <c r="D69" i="6"/>
  <c r="D68" i="6"/>
  <c r="D67" i="6"/>
  <c r="B60" i="6"/>
  <c r="B59" i="6"/>
  <c r="B57" i="6"/>
  <c r="G47" i="6"/>
  <c r="F47" i="6"/>
  <c r="E47" i="6"/>
  <c r="D47" i="6"/>
  <c r="D46" i="6"/>
  <c r="D45" i="6"/>
  <c r="B38" i="6"/>
  <c r="B37" i="6"/>
  <c r="B35" i="6"/>
  <c r="B56" i="6"/>
  <c r="B64" i="6" s="1"/>
  <c r="B43" i="6"/>
  <c r="B20" i="6"/>
  <c r="G25" i="6"/>
  <c r="E25" i="6"/>
  <c r="F25" i="6"/>
  <c r="D25" i="6"/>
  <c r="D24" i="6"/>
  <c r="D23" i="6"/>
  <c r="B16" i="6"/>
  <c r="B15" i="6"/>
  <c r="B13" i="6"/>
  <c r="B8" i="6"/>
  <c r="B7" i="5"/>
  <c r="B6" i="5"/>
  <c r="B5" i="5"/>
  <c r="B7" i="3"/>
  <c r="B5" i="3"/>
  <c r="A5" i="5"/>
  <c r="G67" i="6"/>
  <c r="G68" i="6"/>
  <c r="F68" i="6" l="1"/>
  <c r="F66" i="6"/>
  <c r="G66" i="6"/>
  <c r="D66" i="6"/>
  <c r="D63" i="6"/>
  <c r="B65" i="6"/>
  <c r="B68" i="6" s="1"/>
  <c r="B42" i="6"/>
  <c r="B46" i="6" s="1"/>
  <c r="B21" i="6"/>
  <c r="B24" i="6" s="1"/>
  <c r="F63" i="6" l="1"/>
  <c r="B61" i="6"/>
  <c r="D19" i="6"/>
  <c r="F19" i="6"/>
  <c r="F23" i="6"/>
  <c r="B17" i="6"/>
  <c r="E80" i="6"/>
  <c r="B39" i="6" l="1"/>
  <c r="F45" i="6"/>
  <c r="G73" i="6"/>
  <c r="G63" i="6"/>
  <c r="D41" i="6"/>
  <c r="G23" i="6"/>
  <c r="F24" i="4"/>
  <c r="F22" i="4"/>
  <c r="F23" i="4"/>
  <c r="F46" i="6" l="1"/>
  <c r="G46" i="6"/>
  <c r="F41" i="6"/>
  <c r="D44" i="6"/>
  <c r="F24" i="6"/>
  <c r="G24" i="6"/>
  <c r="D22" i="6"/>
  <c r="F42" i="6" l="1"/>
  <c r="F43" i="6"/>
  <c r="G43" i="6"/>
  <c r="G29" i="3"/>
  <c r="G41" i="6"/>
  <c r="F44" i="6"/>
  <c r="G44" i="6"/>
  <c r="G23" i="4"/>
  <c r="G21" i="6" s="1"/>
  <c r="F21" i="6"/>
  <c r="G24" i="4"/>
  <c r="G22" i="6" s="1"/>
  <c r="F22" i="6"/>
  <c r="G22" i="4"/>
  <c r="F20" i="6"/>
  <c r="A3" i="5"/>
  <c r="A6" i="5"/>
  <c r="B23" i="4"/>
  <c r="B22" i="4"/>
  <c r="D22" i="4" s="1"/>
  <c r="B23" i="3"/>
  <c r="B22" i="3"/>
  <c r="D22" i="3" s="1"/>
  <c r="D23" i="4" l="1"/>
  <c r="D21" i="6" s="1"/>
  <c r="D23" i="3"/>
  <c r="D43" i="6" s="1"/>
  <c r="G30" i="4"/>
  <c r="G28" i="6" s="1"/>
  <c r="B26" i="3"/>
  <c r="D42" i="6"/>
  <c r="B26" i="4"/>
  <c r="D20" i="6"/>
  <c r="G30" i="3"/>
  <c r="G50" i="6" s="1"/>
  <c r="G42" i="6"/>
  <c r="G49" i="6"/>
  <c r="G20" i="6"/>
  <c r="D64" i="6" l="1"/>
  <c r="D65" i="6"/>
  <c r="G31" i="4"/>
  <c r="G31" i="3"/>
  <c r="G51" i="6" s="1"/>
  <c r="G19" i="6"/>
  <c r="D15" i="5"/>
  <c r="D84" i="6" s="1"/>
  <c r="D16" i="5"/>
  <c r="D85" i="6" s="1"/>
  <c r="C16" i="5"/>
  <c r="C85" i="6" s="1"/>
  <c r="G65" i="6" l="1"/>
  <c r="F65" i="6"/>
  <c r="F64" i="6"/>
  <c r="G29" i="6"/>
  <c r="G27" i="6"/>
  <c r="C84" i="6"/>
  <c r="E16" i="5"/>
  <c r="E85" i="6" s="1"/>
  <c r="G72" i="6" l="1"/>
  <c r="G64" i="6"/>
  <c r="E15" i="5"/>
  <c r="E84" i="6" s="1"/>
  <c r="D86" i="6" l="1"/>
  <c r="D18" i="5" l="1"/>
  <c r="D87" i="6" s="1"/>
  <c r="C18" i="5"/>
  <c r="C86" i="6"/>
  <c r="E18" i="5"/>
  <c r="E20" i="5" s="1"/>
  <c r="E21" i="5" s="1"/>
  <c r="E86" i="6"/>
  <c r="I67" i="5" l="1"/>
  <c r="E87" i="6"/>
  <c r="C87" i="6"/>
  <c r="I66" i="5"/>
  <c r="G45" i="6"/>
  <c r="E89" i="6" l="1"/>
  <c r="E90" i="6" l="1"/>
</calcChain>
</file>

<file path=xl/sharedStrings.xml><?xml version="1.0" encoding="utf-8"?>
<sst xmlns="http://schemas.openxmlformats.org/spreadsheetml/2006/main" count="224" uniqueCount="78">
  <si>
    <t>Name:</t>
  </si>
  <si>
    <t>Dienstgeber:</t>
  </si>
  <si>
    <t>monatlich</t>
  </si>
  <si>
    <t>täglich</t>
  </si>
  <si>
    <t>Teiler</t>
  </si>
  <si>
    <t>Vergütung Bruttoentgelt</t>
  </si>
  <si>
    <t>Vergütung DG-Beiträge</t>
  </si>
  <si>
    <t>Bruttoentgelt monatlich (ohne Sonderzahlung/Weihnachts-/Urlaubsentg.)</t>
  </si>
  <si>
    <t xml:space="preserve">Erster Tag der Absonderung </t>
  </si>
  <si>
    <t xml:space="preserve">Letzter Tag der Absonderung </t>
  </si>
  <si>
    <t xml:space="preserve">Anzahl Tage, die vergütet werden </t>
  </si>
  <si>
    <t>Berechnungsblatt Vergütung nach § 32 Abs. 1 Z 1 Epidemiegesetz 1950 - UNSELBSTÄNDIGE</t>
  </si>
  <si>
    <t>Monat des Lohnzettel</t>
  </si>
  <si>
    <t>Vergütungsbetrag</t>
  </si>
  <si>
    <t>Nein</t>
  </si>
  <si>
    <t>+ DG-Beitrag in der gesetzlichen Sozialversicherung Sonderzahlung (maximal)</t>
  </si>
  <si>
    <t>Vergütungsbetrag gesamt</t>
  </si>
  <si>
    <t>+ DG-Beitrag in der gesetzlichen Krankenversicherung (maximal)</t>
  </si>
  <si>
    <t>+ DG-Beitrag in der gesetzlichen Pensionsversicherung (maximal)</t>
  </si>
  <si>
    <t>+ DG-Beitrag in der gesetzlichen Unfallversicherung (maximal)</t>
  </si>
  <si>
    <t>Zuschlag Bauarbeiterurlaubsgesetz</t>
  </si>
  <si>
    <t>Betroffene/r ist Lehrling oder älter 60</t>
  </si>
  <si>
    <t>Bruttoentgelt</t>
  </si>
  <si>
    <t>DG-Beitrag</t>
  </si>
  <si>
    <t>Gesamt</t>
  </si>
  <si>
    <t>SUMME</t>
  </si>
  <si>
    <t xml:space="preserve">Ergebniszusammenfassung </t>
  </si>
  <si>
    <t>+ allf. Sonderzahlungsanteil</t>
  </si>
  <si>
    <t>Aktenzahl</t>
  </si>
  <si>
    <t>Bezirkshauptmannschaft Urfahr-Umgebung</t>
  </si>
  <si>
    <t>MONAT 1</t>
  </si>
  <si>
    <t>MONAT 2</t>
  </si>
  <si>
    <t>MONAT 3</t>
  </si>
  <si>
    <t>SUMMENBLATT</t>
  </si>
  <si>
    <t>Bruttobetrag (berechnet nach dem Entgeltfortzahlungsgesetz):*</t>
  </si>
  <si>
    <t>€</t>
  </si>
  <si>
    <t>Bruttoentgelt aus verschiedenen Anteilen addieren:</t>
  </si>
  <si>
    <t>Gehalt</t>
  </si>
  <si>
    <t>Gehaltsbestandteil 1</t>
  </si>
  <si>
    <t>Gehaltsbestandteil 2</t>
  </si>
  <si>
    <t>Gehaltsbestandteil 3</t>
  </si>
  <si>
    <t>Gehaltsbestandteil 4</t>
  </si>
  <si>
    <t>Gehaltsbestandteil 5</t>
  </si>
  <si>
    <t>Gehaltsbestandteil 6</t>
  </si>
  <si>
    <t>Gehaltsbestandteil 7</t>
  </si>
  <si>
    <t>Gehaltsbestandteil 8</t>
  </si>
  <si>
    <t>Gehaltsbestandteil 9</t>
  </si>
  <si>
    <t>Gehaltsbestandteil 10</t>
  </si>
  <si>
    <t>Gehaltsbestandteil 11</t>
  </si>
  <si>
    <t>Bruttoentgelt mtl</t>
  </si>
  <si>
    <t>Monat des Lohnzettels</t>
  </si>
  <si>
    <t>Bitte gelb markierte Felder befüllen!!!</t>
  </si>
  <si>
    <t>Monat</t>
  </si>
  <si>
    <t>Homeoffe in %:</t>
  </si>
  <si>
    <t>Summe Homeoffice Abzug</t>
  </si>
  <si>
    <r>
      <t xml:space="preserve">Endsumme </t>
    </r>
    <r>
      <rPr>
        <sz val="11"/>
        <color theme="1"/>
        <rFont val="Calibri"/>
        <family val="2"/>
        <scheme val="minor"/>
      </rPr>
      <t>(unter Berücksichtigung Homeoffice)</t>
    </r>
    <r>
      <rPr>
        <b/>
        <sz val="11"/>
        <color theme="1"/>
        <rFont val="Calibri"/>
        <family val="2"/>
        <scheme val="minor"/>
      </rPr>
      <t>:</t>
    </r>
  </si>
  <si>
    <t>Summe Homeoffice Abzug:</t>
  </si>
  <si>
    <t>Homeoffice in %:</t>
  </si>
  <si>
    <t>Name Abgesonderte/r:</t>
  </si>
  <si>
    <r>
      <t>i</t>
    </r>
    <r>
      <rPr>
        <b/>
        <sz val="11"/>
        <rFont val="Times New Roman"/>
        <family val="1"/>
      </rPr>
      <t xml:space="preserve"> </t>
    </r>
    <r>
      <rPr>
        <b/>
        <sz val="8"/>
        <rFont val="Arial"/>
        <family val="2"/>
      </rPr>
      <t>E-Mail: Mit der Angabe Ihrer E-Mail-Adresse ermächtigen Sie der Behörde auch auf diesem Weg mit Ihnen Kontakt aufzunehmen</t>
    </r>
  </si>
  <si>
    <t>Arbeitgeber/in (Antragsteller/in):</t>
  </si>
  <si>
    <t>Arbeitnehmer/in</t>
  </si>
  <si>
    <t>Beilage Berechnungsblatt Monat 1</t>
  </si>
  <si>
    <t>Beilage Berechnungsblatt Monat 2</t>
  </si>
  <si>
    <t>Beilage Berechnungsblatt Summe</t>
  </si>
  <si>
    <t>Reiner Dienstgeberanteil in der gesetzlichen Sozialversicherung (ca. 17,53 % je nach Dienstverhältnis, ohne sonstige Leistungen) inklZuschlag nach § 21 Bauarbeiter-Urlaubs- und Abfertigungsgesetz*</t>
  </si>
  <si>
    <t>Bezüge im Absonderungszeitraum (in den nachfolgenden Tabellen erfassen):</t>
  </si>
  <si>
    <r>
      <t xml:space="preserve">Zuschlag Bauarbeiterurlaubsgesetz
</t>
    </r>
    <r>
      <rPr>
        <b/>
        <sz val="10"/>
        <color theme="1"/>
        <rFont val="Calibri"/>
        <family val="2"/>
        <scheme val="minor"/>
      </rPr>
      <t>(Zuschlagsverrechnungsliste ist beizulegen)</t>
    </r>
  </si>
  <si>
    <t xml:space="preserve">Betroffene/r ist Lehrling </t>
  </si>
  <si>
    <t>Betroffene/r ist Lehrling</t>
  </si>
  <si>
    <t>Beilage zu BH/E-57</t>
  </si>
  <si>
    <r>
      <rPr>
        <b/>
        <sz val="16"/>
        <color theme="1"/>
        <rFont val="Arial"/>
        <family val="2"/>
      </rPr>
      <t>Vergütung für Entgeltfortzahlung - BEILAGE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Antrag des Arbeitsgebers auf Zuerkennung einer Vergütung
gemäß § 32 Epidemiegesetz 1950</t>
    </r>
  </si>
  <si>
    <t>Home-Office (%)</t>
  </si>
  <si>
    <t>Vorname</t>
  </si>
  <si>
    <t>Familienname</t>
  </si>
  <si>
    <t>Name</t>
  </si>
  <si>
    <t>Summe unter Berücksichtigung Homeoffice</t>
  </si>
  <si>
    <t>(Wird automatisch aus den nachfolgenden Reiter befüllt)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</si>
</sst>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8"/>
      <name val="Arial"/>
      <family val="2"/>
    </font>
    <font>
      <sz val="12"/>
      <color theme="1"/>
      <name val="Arial"/>
      <family val="2"/>
    </font>
    <font>
      <b/>
      <sz val="14"/>
      <color theme="8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Webdings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</cellStyleXfs>
  <cellXfs count="213">
    <xf numFmtId="0" fontId="0" fillId="0" borderId="0" xfId="0"/>
    <xf numFmtId="10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0" fontId="0" fillId="0" borderId="0" xfId="0" applyNumberFormat="1" applyFill="1"/>
    <xf numFmtId="10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49" fontId="5" fillId="0" borderId="0" xfId="0" applyNumberFormat="1" applyFont="1" applyAlignment="1">
      <alignment wrapText="1"/>
    </xf>
    <xf numFmtId="1" fontId="5" fillId="0" borderId="0" xfId="0" applyNumberFormat="1" applyFont="1"/>
    <xf numFmtId="49" fontId="6" fillId="2" borderId="0" xfId="0" applyNumberFormat="1" applyFont="1" applyFill="1" applyAlignment="1">
      <alignment wrapText="1"/>
    </xf>
    <xf numFmtId="164" fontId="7" fillId="2" borderId="0" xfId="0" applyNumberFormat="1" applyFont="1" applyFill="1"/>
    <xf numFmtId="1" fontId="7" fillId="2" borderId="0" xfId="0" applyNumberFormat="1" applyFont="1" applyFill="1"/>
    <xf numFmtId="0" fontId="0" fillId="0" borderId="0" xfId="0" applyFill="1"/>
    <xf numFmtId="10" fontId="5" fillId="2" borderId="0" xfId="0" applyNumberFormat="1" applyFont="1" applyFill="1"/>
    <xf numFmtId="0" fontId="5" fillId="2" borderId="0" xfId="0" applyFont="1" applyFill="1"/>
    <xf numFmtId="164" fontId="5" fillId="2" borderId="0" xfId="0" applyNumberFormat="1" applyFont="1" applyFill="1"/>
    <xf numFmtId="0" fontId="8" fillId="0" borderId="0" xfId="0" applyFont="1"/>
    <xf numFmtId="0" fontId="1" fillId="0" borderId="3" xfId="0" applyFont="1" applyBorder="1"/>
    <xf numFmtId="43" fontId="0" fillId="0" borderId="3" xfId="2" applyFont="1" applyBorder="1"/>
    <xf numFmtId="10" fontId="0" fillId="0" borderId="3" xfId="0" applyNumberFormat="1" applyBorder="1"/>
    <xf numFmtId="0" fontId="0" fillId="0" borderId="0" xfId="0" applyBorder="1"/>
    <xf numFmtId="43" fontId="0" fillId="0" borderId="4" xfId="2" applyFont="1" applyBorder="1"/>
    <xf numFmtId="0" fontId="0" fillId="0" borderId="6" xfId="0" applyBorder="1"/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1" fillId="0" borderId="0" xfId="0" applyNumberFormat="1" applyFont="1"/>
    <xf numFmtId="49" fontId="4" fillId="0" borderId="0" xfId="0" applyNumberFormat="1" applyFont="1" applyAlignment="1" applyProtection="1">
      <alignment horizontal="left"/>
    </xf>
    <xf numFmtId="0" fontId="13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 indent="2"/>
    </xf>
    <xf numFmtId="0" fontId="0" fillId="3" borderId="3" xfId="0" applyNumberFormat="1" applyFill="1" applyBorder="1" applyAlignment="1" applyProtection="1">
      <alignment horizontal="left"/>
      <protection locked="0"/>
    </xf>
    <xf numFmtId="164" fontId="0" fillId="0" borderId="3" xfId="0" applyNumberFormat="1" applyBorder="1"/>
    <xf numFmtId="164" fontId="0" fillId="0" borderId="21" xfId="0" applyNumberFormat="1" applyBorder="1"/>
    <xf numFmtId="10" fontId="5" fillId="0" borderId="3" xfId="0" applyNumberFormat="1" applyFont="1" applyBorder="1"/>
    <xf numFmtId="0" fontId="5" fillId="0" borderId="3" xfId="0" applyFont="1" applyBorder="1"/>
    <xf numFmtId="49" fontId="5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/>
    <xf numFmtId="164" fontId="5" fillId="0" borderId="3" xfId="0" applyNumberFormat="1" applyFont="1" applyBorder="1"/>
    <xf numFmtId="49" fontId="5" fillId="0" borderId="3" xfId="0" applyNumberFormat="1" applyFont="1" applyBorder="1" applyAlignment="1">
      <alignment wrapText="1"/>
    </xf>
    <xf numFmtId="10" fontId="5" fillId="0" borderId="3" xfId="1" applyNumberFormat="1" applyFont="1" applyBorder="1"/>
    <xf numFmtId="1" fontId="5" fillId="0" borderId="3" xfId="0" applyNumberFormat="1" applyFont="1" applyBorder="1"/>
    <xf numFmtId="164" fontId="5" fillId="3" borderId="3" xfId="0" applyNumberFormat="1" applyFont="1" applyFill="1" applyBorder="1" applyProtection="1">
      <protection locked="0"/>
    </xf>
    <xf numFmtId="0" fontId="6" fillId="0" borderId="3" xfId="0" applyFont="1" applyFill="1" applyBorder="1"/>
    <xf numFmtId="1" fontId="5" fillId="3" borderId="3" xfId="0" applyNumberFormat="1" applyFont="1" applyFill="1" applyBorder="1" applyProtection="1">
      <protection locked="0"/>
    </xf>
    <xf numFmtId="10" fontId="0" fillId="3" borderId="3" xfId="0" applyNumberFormat="1" applyFill="1" applyBorder="1" applyAlignment="1" applyProtection="1">
      <alignment horizontal="center"/>
      <protection locked="0"/>
    </xf>
    <xf numFmtId="49" fontId="1" fillId="0" borderId="3" xfId="0" applyNumberFormat="1" applyFont="1" applyBorder="1"/>
    <xf numFmtId="0" fontId="6" fillId="3" borderId="3" xfId="0" applyFont="1" applyFill="1" applyBorder="1" applyProtection="1">
      <protection locked="0"/>
    </xf>
    <xf numFmtId="14" fontId="0" fillId="3" borderId="3" xfId="0" applyNumberFormat="1" applyFill="1" applyBorder="1" applyProtection="1">
      <protection locked="0"/>
    </xf>
    <xf numFmtId="49" fontId="1" fillId="0" borderId="0" xfId="0" applyNumberFormat="1" applyFont="1" applyBorder="1"/>
    <xf numFmtId="0" fontId="1" fillId="0" borderId="4" xfId="0" applyNumberFormat="1" applyFont="1" applyFill="1" applyBorder="1"/>
    <xf numFmtId="164" fontId="0" fillId="0" borderId="0" xfId="0" applyNumberFormat="1" applyBorder="1"/>
    <xf numFmtId="1" fontId="0" fillId="0" borderId="0" xfId="0" applyNumberFormat="1" applyBorder="1"/>
    <xf numFmtId="49" fontId="5" fillId="0" borderId="23" xfId="0" applyNumberFormat="1" applyFont="1" applyBorder="1"/>
    <xf numFmtId="10" fontId="5" fillId="0" borderId="23" xfId="0" applyNumberFormat="1" applyFont="1" applyBorder="1"/>
    <xf numFmtId="0" fontId="5" fillId="0" borderId="24" xfId="0" applyFont="1" applyBorder="1"/>
    <xf numFmtId="164" fontId="6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0" borderId="6" xfId="0" applyFill="1" applyBorder="1"/>
    <xf numFmtId="0" fontId="1" fillId="0" borderId="26" xfId="0" applyFont="1" applyFill="1" applyBorder="1"/>
    <xf numFmtId="10" fontId="5" fillId="5" borderId="3" xfId="0" applyNumberFormat="1" applyFont="1" applyFill="1" applyBorder="1"/>
    <xf numFmtId="0" fontId="1" fillId="0" borderId="0" xfId="0" applyFont="1" applyFill="1"/>
    <xf numFmtId="49" fontId="5" fillId="0" borderId="20" xfId="0" applyNumberFormat="1" applyFont="1" applyBorder="1"/>
    <xf numFmtId="10" fontId="5" fillId="0" borderId="20" xfId="0" applyNumberFormat="1" applyFont="1" applyBorder="1"/>
    <xf numFmtId="0" fontId="5" fillId="0" borderId="20" xfId="0" applyFont="1" applyBorder="1"/>
    <xf numFmtId="164" fontId="0" fillId="3" borderId="3" xfId="0" applyNumberFormat="1" applyFill="1" applyBorder="1" applyProtection="1">
      <protection locked="0"/>
    </xf>
    <xf numFmtId="10" fontId="0" fillId="0" borderId="3" xfId="0" applyNumberFormat="1" applyFill="1" applyBorder="1" applyAlignment="1" applyProtection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10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49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5" fillId="0" borderId="0" xfId="0" applyNumberFormat="1" applyFont="1" applyProtection="1">
      <protection locked="0"/>
    </xf>
    <xf numFmtId="10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1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wrapText="1"/>
      <protection locked="0"/>
    </xf>
    <xf numFmtId="10" fontId="5" fillId="0" borderId="0" xfId="1" applyNumberFormat="1" applyFont="1" applyProtection="1">
      <protection locked="0"/>
    </xf>
    <xf numFmtId="1" fontId="5" fillId="0" borderId="0" xfId="0" applyNumberFormat="1" applyFont="1" applyFill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164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49" fontId="6" fillId="4" borderId="0" xfId="0" applyNumberFormat="1" applyFont="1" applyFill="1" applyAlignment="1" applyProtection="1">
      <alignment wrapText="1"/>
      <protection locked="0"/>
    </xf>
    <xf numFmtId="10" fontId="5" fillId="4" borderId="0" xfId="0" applyNumberFormat="1" applyFont="1" applyFill="1" applyProtection="1">
      <protection locked="0"/>
    </xf>
    <xf numFmtId="0" fontId="5" fillId="4" borderId="0" xfId="0" applyFont="1" applyFill="1" applyProtection="1">
      <protection locked="0"/>
    </xf>
    <xf numFmtId="164" fontId="7" fillId="4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Protection="1">
      <protection locked="0"/>
    </xf>
    <xf numFmtId="10" fontId="0" fillId="0" borderId="0" xfId="0" applyNumberFormat="1" applyFill="1" applyAlignment="1" applyProtection="1">
      <alignment horizontal="center"/>
      <protection locked="0"/>
    </xf>
    <xf numFmtId="10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1" fillId="0" borderId="1" xfId="0" applyNumberFormat="1" applyFont="1" applyFill="1" applyBorder="1" applyProtection="1">
      <protection locked="0"/>
    </xf>
    <xf numFmtId="164" fontId="6" fillId="0" borderId="0" xfId="0" applyNumberFormat="1" applyFont="1" applyFill="1" applyProtection="1">
      <protection locked="0"/>
    </xf>
    <xf numFmtId="49" fontId="6" fillId="6" borderId="0" xfId="0" applyNumberFormat="1" applyFont="1" applyFill="1" applyAlignment="1" applyProtection="1">
      <alignment wrapText="1"/>
      <protection locked="0"/>
    </xf>
    <xf numFmtId="10" fontId="5" fillId="6" borderId="0" xfId="0" applyNumberFormat="1" applyFont="1" applyFill="1" applyProtection="1">
      <protection locked="0"/>
    </xf>
    <xf numFmtId="0" fontId="5" fillId="6" borderId="0" xfId="0" applyFont="1" applyFill="1" applyProtection="1">
      <protection locked="0"/>
    </xf>
    <xf numFmtId="164" fontId="7" fillId="6" borderId="0" xfId="0" applyNumberFormat="1" applyFont="1" applyFill="1" applyProtection="1">
      <protection locked="0"/>
    </xf>
    <xf numFmtId="1" fontId="7" fillId="6" borderId="0" xfId="0" applyNumberFormat="1" applyFont="1" applyFill="1" applyProtection="1">
      <protection locked="0"/>
    </xf>
    <xf numFmtId="164" fontId="5" fillId="6" borderId="0" xfId="0" applyNumberFormat="1" applyFont="1" applyFill="1" applyProtection="1">
      <protection locked="0"/>
    </xf>
    <xf numFmtId="164" fontId="1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49" fontId="1" fillId="0" borderId="7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0" xfId="0" applyBorder="1" applyProtection="1">
      <protection locked="0"/>
    </xf>
    <xf numFmtId="10" fontId="0" fillId="0" borderId="3" xfId="0" applyNumberFormat="1" applyBorder="1" applyProtection="1">
      <protection locked="0"/>
    </xf>
    <xf numFmtId="43" fontId="0" fillId="0" borderId="3" xfId="2" applyFont="1" applyBorder="1" applyProtection="1">
      <protection locked="0"/>
    </xf>
    <xf numFmtId="0" fontId="0" fillId="6" borderId="5" xfId="0" applyFill="1" applyBorder="1" applyProtection="1">
      <protection locked="0"/>
    </xf>
    <xf numFmtId="43" fontId="0" fillId="6" borderId="3" xfId="2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164" fontId="5" fillId="0" borderId="3" xfId="0" applyNumberFormat="1" applyFont="1" applyBorder="1" applyAlignment="1">
      <alignment horizontal="right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4" fontId="6" fillId="3" borderId="3" xfId="0" applyNumberFormat="1" applyFont="1" applyFill="1" applyBorder="1" applyAlignment="1" applyProtection="1">
      <alignment horizontal="right"/>
      <protection locked="0"/>
    </xf>
    <xf numFmtId="10" fontId="1" fillId="0" borderId="3" xfId="0" applyNumberFormat="1" applyFont="1" applyFill="1" applyBorder="1" applyAlignment="1" applyProtection="1">
      <alignment horizontal="left"/>
    </xf>
    <xf numFmtId="164" fontId="6" fillId="5" borderId="3" xfId="0" applyNumberFormat="1" applyFont="1" applyFill="1" applyBorder="1" applyProtection="1"/>
    <xf numFmtId="164" fontId="5" fillId="0" borderId="3" xfId="0" applyNumberFormat="1" applyFont="1" applyFill="1" applyBorder="1" applyProtection="1"/>
    <xf numFmtId="164" fontId="5" fillId="0" borderId="3" xfId="0" applyNumberFormat="1" applyFont="1" applyBorder="1" applyAlignment="1" applyProtection="1">
      <alignment horizontal="right"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0" fillId="0" borderId="1" xfId="0" applyNumberFormat="1" applyFill="1" applyBorder="1" applyProtection="1">
      <protection locked="0"/>
    </xf>
    <xf numFmtId="43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7" fontId="1" fillId="2" borderId="0" xfId="0" applyNumberFormat="1" applyFont="1" applyFill="1"/>
    <xf numFmtId="7" fontId="0" fillId="2" borderId="2" xfId="2" applyNumberFormat="1" applyFont="1" applyFill="1" applyBorder="1"/>
    <xf numFmtId="7" fontId="0" fillId="2" borderId="5" xfId="2" applyNumberFormat="1" applyFont="1" applyFill="1" applyBorder="1"/>
    <xf numFmtId="7" fontId="0" fillId="2" borderId="3" xfId="2" applyNumberFormat="1" applyFont="1" applyFill="1" applyBorder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9" fillId="0" borderId="0" xfId="0" applyFont="1" applyAlignment="1">
      <alignment horizontal="left" vertical="center" indent="2"/>
    </xf>
    <xf numFmtId="0" fontId="18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16" xfId="0" applyFont="1" applyBorder="1"/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10" xfId="0" applyNumberForma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/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65" fontId="16" fillId="7" borderId="17" xfId="2" applyNumberFormat="1" applyFont="1" applyFill="1" applyBorder="1"/>
    <xf numFmtId="165" fontId="16" fillId="7" borderId="18" xfId="2" applyNumberFormat="1" applyFont="1" applyFill="1" applyBorder="1"/>
    <xf numFmtId="0" fontId="18" fillId="8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9" fontId="18" fillId="8" borderId="2" xfId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/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8" fillId="0" borderId="0" xfId="0" applyFont="1"/>
    <xf numFmtId="0" fontId="18" fillId="8" borderId="12" xfId="0" applyFont="1" applyFill="1" applyBorder="1" applyAlignment="1" applyProtection="1">
      <alignment horizontal="center" vertical="center" wrapText="1"/>
      <protection locked="0"/>
    </xf>
    <xf numFmtId="0" fontId="18" fillId="8" borderId="13" xfId="0" applyFont="1" applyFill="1" applyBorder="1" applyAlignment="1" applyProtection="1">
      <alignment horizontal="center" vertical="center" wrapText="1"/>
      <protection locked="0"/>
    </xf>
    <xf numFmtId="0" fontId="18" fillId="8" borderId="14" xfId="0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/>
    <xf numFmtId="49" fontId="0" fillId="0" borderId="0" xfId="0" applyNumberFormat="1" applyAlignment="1">
      <alignment horizontal="left" wrapText="1"/>
    </xf>
    <xf numFmtId="10" fontId="0" fillId="5" borderId="3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5" borderId="5" xfId="0" applyNumberFormat="1" applyFill="1" applyBorder="1" applyAlignment="1" applyProtection="1">
      <alignment horizontal="left"/>
    </xf>
    <xf numFmtId="0" fontId="0" fillId="5" borderId="22" xfId="0" applyNumberFormat="1" applyFill="1" applyBorder="1" applyAlignment="1" applyProtection="1">
      <alignment horizontal="left"/>
    </xf>
    <xf numFmtId="0" fontId="0" fillId="5" borderId="10" xfId="0" applyNumberFormat="1" applyFill="1" applyBorder="1" applyAlignment="1" applyProtection="1">
      <alignment horizontal="left"/>
    </xf>
    <xf numFmtId="10" fontId="1" fillId="0" borderId="5" xfId="0" applyNumberFormat="1" applyFont="1" applyFill="1" applyBorder="1" applyAlignment="1" applyProtection="1">
      <alignment horizontal="left"/>
    </xf>
    <xf numFmtId="10" fontId="1" fillId="0" borderId="10" xfId="0" applyNumberFormat="1" applyFont="1" applyFill="1" applyBorder="1" applyAlignment="1" applyProtection="1">
      <alignment horizontal="left"/>
    </xf>
    <xf numFmtId="0" fontId="1" fillId="2" borderId="0" xfId="0" applyFont="1" applyFill="1"/>
    <xf numFmtId="0" fontId="1" fillId="0" borderId="3" xfId="0" applyFont="1" applyBorder="1" applyAlignment="1">
      <alignment horizontal="center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19" xfId="0" applyNumberFormat="1" applyFont="1" applyBorder="1"/>
    <xf numFmtId="0" fontId="0" fillId="5" borderId="0" xfId="0" applyNumberForma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6" borderId="0" xfId="0" applyFont="1" applyFill="1"/>
    <xf numFmtId="43" fontId="0" fillId="0" borderId="0" xfId="0" applyNumberFormat="1"/>
    <xf numFmtId="43" fontId="1" fillId="6" borderId="0" xfId="0" applyNumberFormat="1" applyFont="1" applyFill="1"/>
    <xf numFmtId="43" fontId="0" fillId="0" borderId="5" xfId="2" applyFont="1" applyBorder="1" applyProtection="1">
      <protection locked="0"/>
    </xf>
    <xf numFmtId="43" fontId="0" fillId="0" borderId="10" xfId="2" applyFont="1" applyBorder="1" applyProtection="1">
      <protection locked="0"/>
    </xf>
    <xf numFmtId="43" fontId="0" fillId="6" borderId="5" xfId="2" applyFont="1" applyFill="1" applyBorder="1" applyProtection="1">
      <protection locked="0"/>
    </xf>
    <xf numFmtId="43" fontId="0" fillId="6" borderId="10" xfId="2" applyFont="1" applyFill="1" applyBorder="1" applyProtection="1">
      <protection locked="0"/>
    </xf>
  </cellXfs>
  <cellStyles count="4">
    <cellStyle name="Komma" xfId="2" builtinId="3"/>
    <cellStyle name="Prozent" xfId="1" builtinId="5"/>
    <cellStyle name="Standard" xfId="0" builtinId="0"/>
    <cellStyle name="Stand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4</xdr:row>
          <xdr:rowOff>165100</xdr:rowOff>
        </xdr:from>
        <xdr:to>
          <xdr:col>10</xdr:col>
          <xdr:colOff>317500</xdr:colOff>
          <xdr:row>6</xdr:row>
          <xdr:rowOff>133350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Monat 2 ausblenden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7</xdr:row>
          <xdr:rowOff>12700</xdr:rowOff>
        </xdr:from>
        <xdr:to>
          <xdr:col>10</xdr:col>
          <xdr:colOff>304800</xdr:colOff>
          <xdr:row>8</xdr:row>
          <xdr:rowOff>146050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Monat 2 einblenden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9</xdr:row>
          <xdr:rowOff>38100</xdr:rowOff>
        </xdr:from>
        <xdr:to>
          <xdr:col>10</xdr:col>
          <xdr:colOff>298450</xdr:colOff>
          <xdr:row>10</xdr:row>
          <xdr:rowOff>165100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Monat 3 ausblenden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</xdr:row>
          <xdr:rowOff>31750</xdr:rowOff>
        </xdr:from>
        <xdr:to>
          <xdr:col>10</xdr:col>
          <xdr:colOff>298450</xdr:colOff>
          <xdr:row>12</xdr:row>
          <xdr:rowOff>165100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Monat 3 einblenden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6928831/Desktop/Beilage%20zum%20Antrag%20&#167;%2032%20Abs.%203%20EpiG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 1"/>
      <sheetName val="Monat 2"/>
      <sheetName val="Monat 3"/>
      <sheetName val="Summenblatt"/>
      <sheetName val="Druckvers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E8" sqref="E8"/>
    </sheetView>
  </sheetViews>
  <sheetFormatPr baseColWidth="10" defaultRowHeight="14.5" x14ac:dyDescent="0.35"/>
  <cols>
    <col min="1" max="1" width="14.81640625" customWidth="1"/>
    <col min="2" max="2" width="12.54296875" customWidth="1"/>
    <col min="4" max="4" width="16" customWidth="1"/>
    <col min="5" max="5" width="15.1796875" customWidth="1"/>
    <col min="6" max="6" width="6.453125" customWidth="1"/>
    <col min="7" max="7" width="5.7265625" customWidth="1"/>
    <col min="8" max="8" width="5" customWidth="1"/>
    <col min="9" max="9" width="8.1796875" customWidth="1"/>
    <col min="10" max="10" width="14.54296875" customWidth="1"/>
    <col min="11" max="11" width="3.1796875" customWidth="1"/>
  </cols>
  <sheetData>
    <row r="1" spans="1:11" ht="16.5" customHeight="1" x14ac:dyDescent="0.35">
      <c r="A1" s="181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75" customHeight="1" x14ac:dyDescent="0.4">
      <c r="A2" s="183" t="s">
        <v>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7.25" customHeight="1" x14ac:dyDescent="0.35">
      <c r="A3" s="185"/>
      <c r="B3" s="185"/>
      <c r="C3" s="160"/>
      <c r="D3" s="160"/>
      <c r="E3" s="160"/>
      <c r="F3" s="161"/>
      <c r="G3" s="161"/>
      <c r="H3" s="161"/>
      <c r="I3" s="161"/>
      <c r="J3" s="162"/>
      <c r="K3" s="160"/>
    </row>
    <row r="4" spans="1:11" ht="10.9" customHeight="1" x14ac:dyDescent="0.3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8" x14ac:dyDescent="0.35">
      <c r="A5" s="168" t="s">
        <v>60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7.9" customHeight="1" thickBot="1" x14ac:dyDescent="0.4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30" customHeight="1" thickBot="1" x14ac:dyDescent="0.4">
      <c r="A7" s="164" t="s">
        <v>75</v>
      </c>
      <c r="B7" s="186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22.15" customHeight="1" x14ac:dyDescent="0.35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x14ac:dyDescent="0.35">
      <c r="A9" s="166" t="s">
        <v>59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x14ac:dyDescent="0.35">
      <c r="A10" s="166"/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21" customHeight="1" x14ac:dyDescent="0.35">
      <c r="A11" s="169" t="s">
        <v>61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7.15" customHeight="1" thickBot="1" x14ac:dyDescent="0.4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8.15" customHeight="1" thickBot="1" x14ac:dyDescent="0.4">
      <c r="A13" s="172" t="s">
        <v>74</v>
      </c>
      <c r="B13" s="173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27.65" customHeight="1" thickBot="1" x14ac:dyDescent="0.4">
      <c r="A14" s="172" t="s">
        <v>73</v>
      </c>
      <c r="B14" s="173"/>
      <c r="C14" s="177"/>
      <c r="D14" s="177"/>
      <c r="E14" s="177"/>
      <c r="F14" s="178" t="s">
        <v>72</v>
      </c>
      <c r="G14" s="178"/>
      <c r="H14" s="178"/>
      <c r="I14" s="179"/>
      <c r="J14" s="179"/>
      <c r="K14" s="179"/>
    </row>
    <row r="15" spans="1:11" ht="12.65" customHeight="1" x14ac:dyDescent="0.3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1" ht="18" x14ac:dyDescent="0.35">
      <c r="A16" s="163" t="s">
        <v>66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2" ht="15" thickBot="1" x14ac:dyDescent="0.4">
      <c r="A17" s="180" t="s">
        <v>77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2" ht="42" customHeight="1" thickBot="1" x14ac:dyDescent="0.4">
      <c r="A18" s="172" t="s">
        <v>34</v>
      </c>
      <c r="B18" s="173"/>
      <c r="C18" s="173"/>
      <c r="D18" s="173"/>
      <c r="E18" s="173"/>
      <c r="F18" s="173"/>
      <c r="G18" s="174"/>
      <c r="H18" s="167" t="s">
        <v>35</v>
      </c>
      <c r="I18" s="175" t="str">
        <f>IF([1]Summenblatt!C18="","",[1]Summenblatt!C18)</f>
        <v/>
      </c>
      <c r="J18" s="175"/>
      <c r="K18" s="176"/>
    </row>
    <row r="19" spans="1:12" ht="43.5" customHeight="1" thickBot="1" x14ac:dyDescent="0.4">
      <c r="A19" s="172" t="s">
        <v>65</v>
      </c>
      <c r="B19" s="173"/>
      <c r="C19" s="173"/>
      <c r="D19" s="173"/>
      <c r="E19" s="173"/>
      <c r="F19" s="173"/>
      <c r="G19" s="174"/>
      <c r="H19" s="167" t="s">
        <v>35</v>
      </c>
      <c r="I19" s="175" t="str">
        <f>IF([1]Summenblatt!D18="","",[1]Summenblatt!D18)</f>
        <v/>
      </c>
      <c r="J19" s="175"/>
      <c r="K19" s="176"/>
    </row>
    <row r="20" spans="1:12" ht="43.5" customHeight="1" thickBot="1" x14ac:dyDescent="0.4">
      <c r="A20" s="172" t="s">
        <v>76</v>
      </c>
      <c r="B20" s="173"/>
      <c r="C20" s="173"/>
      <c r="D20" s="173"/>
      <c r="E20" s="173"/>
      <c r="F20" s="173"/>
      <c r="G20" s="174"/>
      <c r="H20" s="167" t="s">
        <v>35</v>
      </c>
      <c r="I20" s="175">
        <f>IF([1]Summenblatt!C20="",[1]Summenblatt!E18,[1]Summenblatt!E21)</f>
        <v>0</v>
      </c>
      <c r="J20" s="175"/>
      <c r="K20" s="176"/>
    </row>
    <row r="21" spans="1:12" ht="18" customHeight="1" x14ac:dyDescent="0.3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2" ht="16.5" customHeight="1" x14ac:dyDescent="0.35">
      <c r="A22" s="34"/>
    </row>
    <row r="23" spans="1:12" ht="15.5" x14ac:dyDescent="0.35">
      <c r="A23" s="34"/>
    </row>
    <row r="24" spans="1:12" ht="15.5" x14ac:dyDescent="0.35">
      <c r="A24" s="34"/>
    </row>
    <row r="25" spans="1:12" ht="15.5" x14ac:dyDescent="0.35">
      <c r="A25" s="34"/>
    </row>
    <row r="26" spans="1:12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2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3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8" x14ac:dyDescent="0.35">
      <c r="A32" s="27"/>
      <c r="B32" s="27"/>
      <c r="C32" s="27"/>
      <c r="D32" s="27"/>
      <c r="E32" s="27"/>
      <c r="F32" s="151"/>
      <c r="G32" s="151"/>
      <c r="H32" s="151"/>
      <c r="I32" s="151"/>
      <c r="J32" s="151"/>
      <c r="K32" s="27"/>
      <c r="L32" s="27"/>
    </row>
    <row r="33" spans="1:12" ht="17.25" customHeight="1" x14ac:dyDescent="0.35">
      <c r="A33" s="27"/>
      <c r="B33" s="27"/>
      <c r="C33" s="27"/>
      <c r="D33" s="27"/>
      <c r="E33" s="27"/>
      <c r="F33" s="151"/>
      <c r="G33" s="151"/>
      <c r="H33" s="151"/>
      <c r="I33" s="151"/>
      <c r="J33" s="151"/>
      <c r="K33" s="27"/>
      <c r="L33" s="27"/>
    </row>
    <row r="34" spans="1:12" ht="18" customHeight="1" x14ac:dyDescent="0.35">
      <c r="A34" s="35"/>
      <c r="B34" s="152"/>
      <c r="C34" s="152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8" x14ac:dyDescent="0.35">
      <c r="A35" s="27"/>
      <c r="B35" s="27"/>
      <c r="C35" s="27"/>
      <c r="D35" s="35"/>
      <c r="E35" s="27"/>
      <c r="F35" s="27"/>
      <c r="G35" s="27"/>
      <c r="H35" s="27"/>
      <c r="I35" s="27"/>
      <c r="J35" s="27"/>
      <c r="K35" s="27"/>
      <c r="L35" s="27"/>
    </row>
    <row r="36" spans="1:12" ht="15.75" customHeight="1" x14ac:dyDescent="0.35">
      <c r="A36" s="27"/>
      <c r="B36" s="27"/>
      <c r="C36" s="27"/>
      <c r="D36" s="27"/>
      <c r="E36" s="27"/>
      <c r="F36" s="153"/>
      <c r="G36" s="153"/>
      <c r="H36" s="153"/>
      <c r="I36" s="153"/>
      <c r="J36" s="153"/>
      <c r="K36" s="153"/>
      <c r="L36" s="27"/>
    </row>
    <row r="37" spans="1:12" ht="15.75" customHeight="1" x14ac:dyDescent="0.35">
      <c r="A37" s="154"/>
      <c r="B37" s="27"/>
      <c r="C37" s="27"/>
      <c r="D37" s="27"/>
      <c r="E37" s="27"/>
      <c r="F37" s="155"/>
      <c r="G37" s="36"/>
      <c r="H37" s="36"/>
      <c r="I37" s="36"/>
      <c r="J37" s="36"/>
      <c r="K37" s="36"/>
      <c r="L37" s="153"/>
    </row>
    <row r="38" spans="1:12" x14ac:dyDescent="0.35">
      <c r="A38" s="27"/>
      <c r="B38" s="27"/>
      <c r="C38" s="27"/>
      <c r="D38" s="27"/>
      <c r="E38" s="27"/>
      <c r="F38" s="37"/>
      <c r="G38" s="38"/>
      <c r="H38" s="37"/>
      <c r="I38" s="37"/>
      <c r="J38" s="37"/>
      <c r="K38" s="37"/>
      <c r="L38" s="27"/>
    </row>
    <row r="39" spans="1:12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3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35">
      <c r="L41" s="27"/>
    </row>
  </sheetData>
  <sheetProtection algorithmName="SHA-512" hashValue="xBHYGvnx2UoZkk+dCRIM6od5wsmDcTCJM3SKPw+cXjRzGBmzDedlI3OxqkeFIl9jVQxdkvemXSbRRIwY/XSk1w==" saltValue="cL2sj7dNANo86vGUE2K1xg==" spinCount="100000" sheet="1" objects="1" scenarios="1"/>
  <mergeCells count="17">
    <mergeCell ref="A1:K1"/>
    <mergeCell ref="A2:K2"/>
    <mergeCell ref="A3:B3"/>
    <mergeCell ref="B7:K7"/>
    <mergeCell ref="A13:B13"/>
    <mergeCell ref="C13:K13"/>
    <mergeCell ref="A19:G19"/>
    <mergeCell ref="I19:K19"/>
    <mergeCell ref="A20:G20"/>
    <mergeCell ref="I20:K20"/>
    <mergeCell ref="A14:B14"/>
    <mergeCell ref="C14:E14"/>
    <mergeCell ref="F14:H14"/>
    <mergeCell ref="I14:K14"/>
    <mergeCell ref="A17:K17"/>
    <mergeCell ref="A18:G18"/>
    <mergeCell ref="I18:K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36"/>
  <sheetViews>
    <sheetView zoomScaleNormal="100" workbookViewId="0">
      <selection activeCell="B17" sqref="B17"/>
    </sheetView>
  </sheetViews>
  <sheetFormatPr baseColWidth="10" defaultRowHeight="14.5" x14ac:dyDescent="0.35"/>
  <cols>
    <col min="1" max="1" width="35.453125" style="2" customWidth="1"/>
    <col min="2" max="2" width="11.453125" style="1"/>
    <col min="4" max="4" width="14.1796875" style="4" customWidth="1"/>
    <col min="5" max="5" width="7.54296875" style="6" customWidth="1"/>
    <col min="6" max="6" width="20" style="4" customWidth="1"/>
    <col min="7" max="7" width="26.81640625" style="4" customWidth="1"/>
  </cols>
  <sheetData>
    <row r="1" spans="1:7" ht="18.5" x14ac:dyDescent="0.45">
      <c r="A1" s="33" t="s">
        <v>62</v>
      </c>
      <c r="F1" s="189" t="s">
        <v>51</v>
      </c>
      <c r="G1" s="189"/>
    </row>
    <row r="2" spans="1:7" ht="15.5" x14ac:dyDescent="0.35">
      <c r="A2" s="8"/>
    </row>
    <row r="3" spans="1:7" ht="15.5" x14ac:dyDescent="0.35">
      <c r="A3" s="8" t="s">
        <v>11</v>
      </c>
    </row>
    <row r="5" spans="1:7" x14ac:dyDescent="0.35">
      <c r="A5" s="54" t="s">
        <v>0</v>
      </c>
      <c r="B5" s="191" t="str">
        <f>IF(Anschreiben!C13="","",Anschreiben!C13&amp;" "&amp;Anschreiben!C14)</f>
        <v/>
      </c>
      <c r="C5" s="191"/>
      <c r="D5" s="191"/>
      <c r="E5" s="191"/>
      <c r="F5" s="143" t="s">
        <v>36</v>
      </c>
      <c r="G5" s="143"/>
    </row>
    <row r="6" spans="1:7" x14ac:dyDescent="0.35">
      <c r="A6" s="54" t="s">
        <v>1</v>
      </c>
      <c r="B6" s="191" t="str">
        <f>IF(Anschreiben!B7="","",Anschreiben!B7)</f>
        <v/>
      </c>
      <c r="C6" s="191"/>
      <c r="D6" s="191"/>
      <c r="E6" s="191"/>
      <c r="F6" s="74" t="s">
        <v>37</v>
      </c>
      <c r="G6" s="139"/>
    </row>
    <row r="7" spans="1:7" x14ac:dyDescent="0.35">
      <c r="A7" s="171"/>
      <c r="B7" s="192"/>
      <c r="C7" s="192"/>
      <c r="D7" s="192"/>
      <c r="E7" s="192"/>
      <c r="F7" s="170" t="s">
        <v>38</v>
      </c>
      <c r="G7" s="139"/>
    </row>
    <row r="8" spans="1:7" x14ac:dyDescent="0.35">
      <c r="A8" s="3"/>
      <c r="F8" s="138" t="s">
        <v>39</v>
      </c>
      <c r="G8" s="73"/>
    </row>
    <row r="9" spans="1:7" x14ac:dyDescent="0.35">
      <c r="A9" s="3"/>
      <c r="B9" s="19"/>
      <c r="C9" s="19"/>
      <c r="E9" s="4"/>
      <c r="F9" s="138" t="s">
        <v>40</v>
      </c>
      <c r="G9" s="73"/>
    </row>
    <row r="10" spans="1:7" x14ac:dyDescent="0.35">
      <c r="A10" s="3"/>
      <c r="B10" s="19"/>
      <c r="C10" s="19"/>
      <c r="E10" s="4"/>
      <c r="F10" s="73" t="s">
        <v>41</v>
      </c>
      <c r="G10" s="73"/>
    </row>
    <row r="11" spans="1:7" x14ac:dyDescent="0.35">
      <c r="A11" s="3"/>
      <c r="B11" s="19"/>
      <c r="C11" s="19"/>
      <c r="E11" s="4"/>
      <c r="F11" s="138" t="s">
        <v>42</v>
      </c>
      <c r="G11" s="73"/>
    </row>
    <row r="12" spans="1:7" x14ac:dyDescent="0.35">
      <c r="A12" s="3"/>
      <c r="B12" s="19"/>
      <c r="C12" s="19"/>
      <c r="E12" s="4"/>
      <c r="F12" s="73" t="s">
        <v>43</v>
      </c>
      <c r="G12" s="73"/>
    </row>
    <row r="13" spans="1:7" x14ac:dyDescent="0.35">
      <c r="A13" s="67" t="s">
        <v>68</v>
      </c>
      <c r="B13" s="55" t="s">
        <v>14</v>
      </c>
      <c r="C13" s="66"/>
      <c r="E13" s="4"/>
      <c r="F13" s="138" t="s">
        <v>44</v>
      </c>
      <c r="G13" s="73"/>
    </row>
    <row r="14" spans="1:7" x14ac:dyDescent="0.35">
      <c r="A14" s="3"/>
      <c r="B14" s="19"/>
      <c r="C14" s="19"/>
      <c r="E14" s="4"/>
      <c r="F14" s="73" t="s">
        <v>45</v>
      </c>
      <c r="G14" s="73"/>
    </row>
    <row r="15" spans="1:7" x14ac:dyDescent="0.35">
      <c r="A15" s="3" t="s">
        <v>50</v>
      </c>
      <c r="B15" s="53"/>
      <c r="C15" s="19"/>
      <c r="D15" s="5"/>
      <c r="E15" s="7"/>
      <c r="F15" s="138" t="s">
        <v>46</v>
      </c>
      <c r="G15" s="73"/>
    </row>
    <row r="16" spans="1:7" x14ac:dyDescent="0.35">
      <c r="A16" s="3"/>
      <c r="B16" s="10"/>
      <c r="F16" s="73" t="s">
        <v>47</v>
      </c>
      <c r="G16" s="73"/>
    </row>
    <row r="17" spans="1:7" x14ac:dyDescent="0.35">
      <c r="A17" s="3" t="s">
        <v>8</v>
      </c>
      <c r="B17" s="56"/>
      <c r="F17" s="138" t="s">
        <v>48</v>
      </c>
      <c r="G17" s="73"/>
    </row>
    <row r="18" spans="1:7" x14ac:dyDescent="0.35">
      <c r="A18" s="3" t="s">
        <v>9</v>
      </c>
      <c r="B18" s="56"/>
      <c r="F18" s="40" t="s">
        <v>49</v>
      </c>
      <c r="G18" s="40" t="str">
        <f>IF(G6="","",SUM(G6:G17))</f>
        <v/>
      </c>
    </row>
    <row r="19" spans="1:7" ht="15" thickBot="1" x14ac:dyDescent="0.4">
      <c r="A19" s="57" t="s">
        <v>10</v>
      </c>
      <c r="B19" s="58" t="str">
        <f>IF(B18="","",B18-B17+1)</f>
        <v/>
      </c>
      <c r="C19" s="27"/>
      <c r="D19" s="59"/>
      <c r="E19" s="60"/>
      <c r="F19" s="41"/>
      <c r="G19" s="41"/>
    </row>
    <row r="20" spans="1:7" s="12" customFormat="1" ht="13" x14ac:dyDescent="0.3">
      <c r="A20" s="61"/>
      <c r="B20" s="62"/>
      <c r="C20" s="63"/>
      <c r="D20" s="64" t="s">
        <v>2</v>
      </c>
      <c r="E20" s="65" t="s">
        <v>4</v>
      </c>
      <c r="F20" s="64" t="s">
        <v>3</v>
      </c>
      <c r="G20" s="64" t="s">
        <v>13</v>
      </c>
    </row>
    <row r="21" spans="1:7" s="12" customFormat="1" ht="37.5" customHeight="1" x14ac:dyDescent="0.3">
      <c r="A21" s="44" t="s">
        <v>7</v>
      </c>
      <c r="B21" s="42"/>
      <c r="C21" s="43"/>
      <c r="D21" s="144">
        <f>SUM(G6:G17)</f>
        <v>0</v>
      </c>
      <c r="E21" s="45" t="str">
        <f>IF(B15="","",IF(B15="Februar",29,IF(B15="April",30,IF(B15="Juni",30,IF(B15="September",30,IF(B15="November",30,31))))))</f>
        <v/>
      </c>
      <c r="F21" s="46" t="str">
        <f>IF(B18="","",D21/$E$21)</f>
        <v/>
      </c>
      <c r="G21" s="46" t="str">
        <f t="shared" ref="G21:G24" si="0">IF(F21="","",F21*$B$19)</f>
        <v/>
      </c>
    </row>
    <row r="22" spans="1:7" s="12" customFormat="1" ht="30" customHeight="1" x14ac:dyDescent="0.3">
      <c r="A22" s="47" t="s">
        <v>17</v>
      </c>
      <c r="B22" s="68">
        <f>IF(B13="Ja", 0.0168, 0.0378)</f>
        <v>3.78E-2</v>
      </c>
      <c r="C22" s="43"/>
      <c r="D22" s="145">
        <f>IF($D$21&gt;5550, 5550*B22,$D$21*B22)</f>
        <v>0</v>
      </c>
      <c r="E22" s="45"/>
      <c r="F22" s="46" t="str">
        <f>IF(B18="","",D22/$E$21)</f>
        <v/>
      </c>
      <c r="G22" s="46" t="str">
        <f t="shared" si="0"/>
        <v/>
      </c>
    </row>
    <row r="23" spans="1:7" s="12" customFormat="1" ht="30" customHeight="1" x14ac:dyDescent="0.3">
      <c r="A23" s="47" t="s">
        <v>19</v>
      </c>
      <c r="B23" s="68">
        <f>IF(B13="Ja", 0, 0.012)</f>
        <v>1.2E-2</v>
      </c>
      <c r="C23" s="43"/>
      <c r="D23" s="145">
        <f>IF($D$21&gt;5550, 5550*B23,$D$21*B23)</f>
        <v>0</v>
      </c>
      <c r="E23" s="45"/>
      <c r="F23" s="46" t="str">
        <f>IF(B18="","",D23/$E$21)</f>
        <v/>
      </c>
      <c r="G23" s="46" t="str">
        <f t="shared" si="0"/>
        <v/>
      </c>
    </row>
    <row r="24" spans="1:7" s="12" customFormat="1" ht="26" x14ac:dyDescent="0.3">
      <c r="A24" s="47" t="s">
        <v>18</v>
      </c>
      <c r="B24" s="48">
        <v>0.1255</v>
      </c>
      <c r="C24" s="43"/>
      <c r="D24" s="145">
        <f>IF($D$21&gt;5550, 5550*B24,$D$21*B24)</f>
        <v>0</v>
      </c>
      <c r="E24" s="49"/>
      <c r="F24" s="46" t="str">
        <f>IF(B18="","",D24/$E$21)</f>
        <v/>
      </c>
      <c r="G24" s="46" t="str">
        <f t="shared" si="0"/>
        <v/>
      </c>
    </row>
    <row r="25" spans="1:7" s="12" customFormat="1" ht="13" x14ac:dyDescent="0.3">
      <c r="A25" s="47" t="s">
        <v>27</v>
      </c>
      <c r="B25" s="42"/>
      <c r="C25" s="43"/>
      <c r="D25" s="142"/>
      <c r="E25" s="103">
        <v>180</v>
      </c>
      <c r="F25" s="141" t="str">
        <f>IF(D25="","",D25/$E$25)</f>
        <v/>
      </c>
      <c r="G25" s="140" t="str">
        <f>IF(F25="","€ 0,00",F25*$B$19)</f>
        <v>€ 0,00</v>
      </c>
    </row>
    <row r="26" spans="1:7" s="12" customFormat="1" ht="26" x14ac:dyDescent="0.3">
      <c r="A26" s="47" t="s">
        <v>15</v>
      </c>
      <c r="B26" s="42">
        <f>SUM(B22:B24)</f>
        <v>0.17530000000000001</v>
      </c>
      <c r="C26" s="43"/>
      <c r="D26" s="46"/>
      <c r="E26" s="49"/>
      <c r="F26" s="46" t="str">
        <f>IF(F25="","",F25*B26)</f>
        <v/>
      </c>
      <c r="G26" s="146" t="str">
        <f>IF(F26="","€ 0,00",F26*$B$19)</f>
        <v>€ 0,00</v>
      </c>
    </row>
    <row r="27" spans="1:7" s="12" customFormat="1" ht="26" x14ac:dyDescent="0.3">
      <c r="A27" s="47" t="s">
        <v>67</v>
      </c>
      <c r="B27" s="42"/>
      <c r="C27" s="51"/>
      <c r="D27" s="50"/>
      <c r="E27" s="52"/>
      <c r="F27" s="50"/>
      <c r="G27" s="50"/>
    </row>
    <row r="28" spans="1:7" s="12" customFormat="1" ht="13" x14ac:dyDescent="0.3">
      <c r="A28" s="14"/>
      <c r="B28" s="11"/>
      <c r="D28" s="13"/>
      <c r="E28" s="15"/>
      <c r="F28" s="13"/>
      <c r="G28" s="13"/>
    </row>
    <row r="29" spans="1:7" s="12" customFormat="1" ht="13" x14ac:dyDescent="0.3">
      <c r="A29" s="14" t="s">
        <v>5</v>
      </c>
      <c r="B29" s="11"/>
      <c r="E29" s="15"/>
      <c r="F29" s="13"/>
      <c r="G29" s="13" t="str">
        <f>IF(G21="","",G21+G25)</f>
        <v/>
      </c>
    </row>
    <row r="30" spans="1:7" s="12" customFormat="1" ht="13" x14ac:dyDescent="0.3">
      <c r="A30" s="14" t="s">
        <v>6</v>
      </c>
      <c r="B30" s="11"/>
      <c r="D30" s="13"/>
      <c r="E30" s="15"/>
      <c r="F30" s="13"/>
      <c r="G30" s="13" t="str">
        <f>IF(G22="","",G22+G23+G24+G26+G27)</f>
        <v/>
      </c>
    </row>
    <row r="31" spans="1:7" s="12" customFormat="1" ht="13" x14ac:dyDescent="0.3">
      <c r="A31" s="16" t="s">
        <v>16</v>
      </c>
      <c r="B31" s="20"/>
      <c r="C31" s="21"/>
      <c r="D31" s="17"/>
      <c r="E31" s="18"/>
      <c r="F31" s="22"/>
      <c r="G31" s="22" t="str">
        <f>IF(G29="","",G29+G30)</f>
        <v/>
      </c>
    </row>
    <row r="33" spans="1:7" ht="17.25" customHeight="1" x14ac:dyDescent="0.35">
      <c r="A33" s="190"/>
      <c r="B33" s="190"/>
      <c r="C33" s="190"/>
      <c r="D33" s="190"/>
      <c r="E33" s="190"/>
      <c r="F33" s="190"/>
      <c r="G33" s="190"/>
    </row>
    <row r="34" spans="1:7" x14ac:dyDescent="0.35">
      <c r="A34" s="3"/>
    </row>
    <row r="35" spans="1:7" x14ac:dyDescent="0.35">
      <c r="A35" s="3"/>
    </row>
    <row r="36" spans="1:7" x14ac:dyDescent="0.35">
      <c r="A36" s="3"/>
    </row>
  </sheetData>
  <sheetProtection algorithmName="SHA-512" hashValue="N45ZmyYRc53lH4AlqrnzDKZHVradR8PYLLeyRPSJ/jIKeSVOIwYtmKfSgZiVgzNtV5GyOf4crvOu4kC/fPOpew==" saltValue="g+gyorzZlDrFSPuVVwcr2w==" spinCount="100000" sheet="1" objects="1" scenarios="1"/>
  <mergeCells count="5">
    <mergeCell ref="F1:G1"/>
    <mergeCell ref="A33:G33"/>
    <mergeCell ref="B5:E5"/>
    <mergeCell ref="B6:E6"/>
    <mergeCell ref="B7:E7"/>
  </mergeCells>
  <dataValidations xWindow="471" yWindow="329" count="4">
    <dataValidation type="list" allowBlank="1" showInputMessage="1" showErrorMessage="1" sqref="B15" xr:uid="{00000000-0002-0000-0100-000000000000}">
      <formula1>"Jänner, Februar,März,April,Mai,Juni,Juli,August,September,Oktober,November,Dezember"</formula1>
    </dataValidation>
    <dataValidation type="list" allowBlank="1" showInputMessage="1" showErrorMessage="1" sqref="C27 B13" xr:uid="{00000000-0002-0000-0100-000001000000}">
      <formula1>"Ja,Nein"</formula1>
    </dataValidation>
    <dataValidation allowBlank="1" showInputMessage="1" showErrorMessage="1" promptTitle="Infomeldung" prompt="Bei Bedarf Text in der Zelle anpassen." sqref="F7:F17" xr:uid="{00000000-0002-0000-0100-000002000000}"/>
    <dataValidation type="list" allowBlank="1" showInputMessage="1" showErrorMessage="1" sqref="E25" xr:uid="{00000000-0002-0000-0100-000003000000}">
      <formula1>"180,90"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36"/>
  <sheetViews>
    <sheetView zoomScaleNormal="100" workbookViewId="0">
      <selection activeCell="B5" sqref="B5:E5"/>
    </sheetView>
  </sheetViews>
  <sheetFormatPr baseColWidth="10" defaultRowHeight="14.5" x14ac:dyDescent="0.35"/>
  <cols>
    <col min="1" max="1" width="35.453125" style="2" customWidth="1"/>
    <col min="2" max="2" width="11.453125" style="1"/>
    <col min="4" max="4" width="14.1796875" style="4" customWidth="1"/>
    <col min="5" max="5" width="7.54296875" style="6" customWidth="1"/>
    <col min="6" max="6" width="20" style="4" customWidth="1"/>
    <col min="7" max="7" width="25.453125" style="4" customWidth="1"/>
  </cols>
  <sheetData>
    <row r="1" spans="1:7" ht="18.5" x14ac:dyDescent="0.45">
      <c r="A1" s="33" t="s">
        <v>63</v>
      </c>
      <c r="F1" s="189" t="s">
        <v>51</v>
      </c>
      <c r="G1" s="189"/>
    </row>
    <row r="2" spans="1:7" ht="15.5" x14ac:dyDescent="0.35">
      <c r="A2" s="8"/>
    </row>
    <row r="3" spans="1:7" ht="15.5" x14ac:dyDescent="0.35">
      <c r="A3" s="8" t="s">
        <v>11</v>
      </c>
    </row>
    <row r="4" spans="1:7" x14ac:dyDescent="0.35">
      <c r="B4" s="3"/>
      <c r="C4" s="3"/>
      <c r="D4" s="3"/>
      <c r="E4" s="3"/>
    </row>
    <row r="5" spans="1:7" x14ac:dyDescent="0.35">
      <c r="A5" s="54" t="s">
        <v>0</v>
      </c>
      <c r="B5" s="193" t="str">
        <f>IF('Monat 1'!$B$5="","",'Monat 1'!$B$5:$G$5)</f>
        <v/>
      </c>
      <c r="C5" s="194"/>
      <c r="D5" s="194"/>
      <c r="E5" s="195"/>
      <c r="F5" s="196" t="s">
        <v>36</v>
      </c>
      <c r="G5" s="197"/>
    </row>
    <row r="6" spans="1:7" x14ac:dyDescent="0.35">
      <c r="A6" s="54" t="s">
        <v>1</v>
      </c>
      <c r="B6" s="191" t="str">
        <f>IF(Anschreiben!B7="","",Anschreiben!B7)</f>
        <v/>
      </c>
      <c r="C6" s="191"/>
      <c r="D6" s="191"/>
      <c r="E6" s="191"/>
      <c r="F6" s="74" t="s">
        <v>37</v>
      </c>
      <c r="G6" s="139"/>
    </row>
    <row r="7" spans="1:7" x14ac:dyDescent="0.35">
      <c r="A7" s="171"/>
      <c r="B7" s="192" t="str">
        <f>IF('Monat 1'!$B$7="","",'Monat 1'!$B$7)</f>
        <v/>
      </c>
      <c r="C7" s="192"/>
      <c r="D7" s="192"/>
      <c r="E7" s="192"/>
      <c r="F7" s="39" t="s">
        <v>38</v>
      </c>
      <c r="G7" s="139"/>
    </row>
    <row r="8" spans="1:7" x14ac:dyDescent="0.35">
      <c r="A8" s="3"/>
      <c r="B8" s="3"/>
      <c r="C8" s="3"/>
      <c r="D8" s="3"/>
      <c r="E8" s="3"/>
      <c r="F8" s="39" t="s">
        <v>39</v>
      </c>
      <c r="G8" s="139"/>
    </row>
    <row r="9" spans="1:7" x14ac:dyDescent="0.35">
      <c r="A9" s="3"/>
      <c r="B9" s="3"/>
      <c r="C9" s="3"/>
      <c r="D9" s="3"/>
      <c r="E9" s="3"/>
      <c r="F9" s="39" t="s">
        <v>40</v>
      </c>
      <c r="G9" s="139"/>
    </row>
    <row r="10" spans="1:7" x14ac:dyDescent="0.35">
      <c r="A10" s="3"/>
      <c r="B10" s="3"/>
      <c r="C10" s="3"/>
      <c r="D10" s="3"/>
      <c r="E10" s="3"/>
      <c r="F10" s="73" t="s">
        <v>41</v>
      </c>
      <c r="G10" s="139"/>
    </row>
    <row r="11" spans="1:7" x14ac:dyDescent="0.35">
      <c r="A11" s="3"/>
      <c r="B11" s="3"/>
      <c r="C11" s="3"/>
      <c r="D11" s="3"/>
      <c r="E11" s="3"/>
      <c r="F11" s="39" t="s">
        <v>42</v>
      </c>
      <c r="G11" s="139"/>
    </row>
    <row r="12" spans="1:7" x14ac:dyDescent="0.35">
      <c r="A12" s="3"/>
      <c r="B12" s="3"/>
      <c r="C12" s="3"/>
      <c r="D12" s="3"/>
      <c r="E12" s="3"/>
      <c r="F12" s="73" t="s">
        <v>43</v>
      </c>
      <c r="G12" s="139"/>
    </row>
    <row r="13" spans="1:7" x14ac:dyDescent="0.35">
      <c r="A13" s="69" t="s">
        <v>69</v>
      </c>
      <c r="B13" s="55" t="s">
        <v>14</v>
      </c>
      <c r="C13" s="4"/>
      <c r="E13" s="3"/>
      <c r="F13" s="39" t="s">
        <v>44</v>
      </c>
      <c r="G13" s="139"/>
    </row>
    <row r="14" spans="1:7" x14ac:dyDescent="0.35">
      <c r="A14" s="3"/>
      <c r="F14" s="73" t="s">
        <v>45</v>
      </c>
      <c r="G14" s="139"/>
    </row>
    <row r="15" spans="1:7" x14ac:dyDescent="0.35">
      <c r="A15" s="3" t="s">
        <v>50</v>
      </c>
      <c r="B15" s="53"/>
      <c r="C15" s="19"/>
      <c r="D15" s="5"/>
      <c r="E15" s="7"/>
      <c r="F15" s="39" t="s">
        <v>46</v>
      </c>
      <c r="G15" s="139"/>
    </row>
    <row r="16" spans="1:7" x14ac:dyDescent="0.35">
      <c r="A16" s="3"/>
      <c r="B16" s="10"/>
      <c r="F16" s="73" t="s">
        <v>47</v>
      </c>
      <c r="G16" s="139"/>
    </row>
    <row r="17" spans="1:9" x14ac:dyDescent="0.35">
      <c r="A17" s="3" t="s">
        <v>8</v>
      </c>
      <c r="B17" s="56"/>
      <c r="F17" s="39" t="s">
        <v>48</v>
      </c>
      <c r="G17" s="139"/>
    </row>
    <row r="18" spans="1:9" x14ac:dyDescent="0.35">
      <c r="A18" s="3" t="s">
        <v>9</v>
      </c>
      <c r="B18" s="56"/>
      <c r="F18" s="40" t="s">
        <v>49</v>
      </c>
      <c r="G18" s="40" t="str">
        <f>IF(G6="","",SUM(G6:G17))</f>
        <v/>
      </c>
    </row>
    <row r="19" spans="1:9" ht="15" thickBot="1" x14ac:dyDescent="0.4">
      <c r="A19" s="57" t="s">
        <v>10</v>
      </c>
      <c r="B19" s="58" t="str">
        <f>IF(B18="","",B18-B17+1)</f>
        <v/>
      </c>
      <c r="C19" s="27"/>
      <c r="D19" s="59"/>
      <c r="E19" s="60"/>
      <c r="F19" s="59"/>
      <c r="G19" s="59"/>
    </row>
    <row r="20" spans="1:9" s="12" customFormat="1" ht="13" x14ac:dyDescent="0.3">
      <c r="A20" s="70"/>
      <c r="B20" s="71"/>
      <c r="C20" s="72"/>
      <c r="D20" s="64" t="s">
        <v>2</v>
      </c>
      <c r="E20" s="65" t="s">
        <v>4</v>
      </c>
      <c r="F20" s="64" t="s">
        <v>3</v>
      </c>
      <c r="G20" s="64" t="s">
        <v>13</v>
      </c>
    </row>
    <row r="21" spans="1:9" s="12" customFormat="1" ht="37.5" customHeight="1" x14ac:dyDescent="0.3">
      <c r="A21" s="44" t="s">
        <v>7</v>
      </c>
      <c r="B21" s="42"/>
      <c r="C21" s="43"/>
      <c r="D21" s="144">
        <f>SUM(G6:G17)</f>
        <v>0</v>
      </c>
      <c r="E21" s="45" t="str">
        <f>IF(B15="","",IF(B15="Februar",28,IF(B15="April",30,IF(B15="Juni",30,IF(B15="September",30,IF(B15="November",30,31))))))</f>
        <v/>
      </c>
      <c r="F21" s="46" t="str">
        <f>IF(B18="","",D21/$E$21)</f>
        <v/>
      </c>
      <c r="G21" s="46" t="str">
        <f t="shared" ref="G21:G24" si="0">IF(F21="","",F21*$B$19)</f>
        <v/>
      </c>
    </row>
    <row r="22" spans="1:9" s="12" customFormat="1" ht="30" customHeight="1" x14ac:dyDescent="0.3">
      <c r="A22" s="47" t="s">
        <v>17</v>
      </c>
      <c r="B22" s="42">
        <f>IF(B13="Ja", 0.0168, 0.0378)</f>
        <v>3.78E-2</v>
      </c>
      <c r="C22" s="43"/>
      <c r="D22" s="145">
        <f>IF($D$21&gt;5550, 5550*B22,$D$21*B22)</f>
        <v>0</v>
      </c>
      <c r="E22" s="45"/>
      <c r="F22" s="46" t="str">
        <f>IF(B18="","",D22/$E$21)</f>
        <v/>
      </c>
      <c r="G22" s="46" t="str">
        <f t="shared" si="0"/>
        <v/>
      </c>
    </row>
    <row r="23" spans="1:9" s="12" customFormat="1" ht="30" customHeight="1" x14ac:dyDescent="0.3">
      <c r="A23" s="47" t="s">
        <v>19</v>
      </c>
      <c r="B23" s="42">
        <f>IF(B13="Ja", 0, 0.012)</f>
        <v>1.2E-2</v>
      </c>
      <c r="C23" s="43"/>
      <c r="D23" s="145">
        <f>IF($D$21&gt;5550, 5550*B23,$D$21*B23)</f>
        <v>0</v>
      </c>
      <c r="E23" s="45"/>
      <c r="F23" s="46" t="str">
        <f>IF(B18="","",D23/$E$21)</f>
        <v/>
      </c>
      <c r="G23" s="46" t="str">
        <f t="shared" si="0"/>
        <v/>
      </c>
    </row>
    <row r="24" spans="1:9" s="12" customFormat="1" ht="26" x14ac:dyDescent="0.3">
      <c r="A24" s="47" t="s">
        <v>18</v>
      </c>
      <c r="B24" s="48">
        <v>0.1255</v>
      </c>
      <c r="C24" s="43"/>
      <c r="D24" s="145">
        <f>IF($D$21&gt;5550, 5550*B24,$D$21*B24)</f>
        <v>0</v>
      </c>
      <c r="E24" s="49"/>
      <c r="F24" s="46" t="str">
        <f>IF(B18="","",D24/$E$21)</f>
        <v/>
      </c>
      <c r="G24" s="46" t="str">
        <f t="shared" si="0"/>
        <v/>
      </c>
    </row>
    <row r="25" spans="1:9" s="12" customFormat="1" ht="13" x14ac:dyDescent="0.3">
      <c r="A25" s="47" t="s">
        <v>27</v>
      </c>
      <c r="B25" s="42"/>
      <c r="C25" s="43"/>
      <c r="D25" s="142"/>
      <c r="E25" s="103">
        <v>180</v>
      </c>
      <c r="F25" s="141" t="str">
        <f>IF(D25="","",D25/$E$25)</f>
        <v/>
      </c>
      <c r="G25" s="140" t="str">
        <f>IF(F25="","€ 0,00",F25*$B$19)</f>
        <v>€ 0,00</v>
      </c>
      <c r="H25" s="13"/>
    </row>
    <row r="26" spans="1:9" s="12" customFormat="1" ht="26" x14ac:dyDescent="0.3">
      <c r="A26" s="47" t="s">
        <v>15</v>
      </c>
      <c r="B26" s="42">
        <f>SUM(B22:B24)</f>
        <v>0.17530000000000001</v>
      </c>
      <c r="C26" s="43"/>
      <c r="D26" s="46"/>
      <c r="E26" s="49"/>
      <c r="F26" s="46" t="str">
        <f>IF(F25="","",F25*B26)</f>
        <v/>
      </c>
      <c r="G26" s="146" t="str">
        <f>IF(F26="","€ 0,00",F26*$B$19)</f>
        <v>€ 0,00</v>
      </c>
      <c r="I26" s="13"/>
    </row>
    <row r="27" spans="1:9" s="12" customFormat="1" ht="26" x14ac:dyDescent="0.3">
      <c r="A27" s="47" t="s">
        <v>67</v>
      </c>
      <c r="B27" s="42"/>
      <c r="C27" s="51"/>
      <c r="D27" s="50"/>
      <c r="E27" s="52"/>
      <c r="F27" s="50"/>
      <c r="G27" s="50"/>
    </row>
    <row r="28" spans="1:9" s="12" customFormat="1" ht="13" x14ac:dyDescent="0.3">
      <c r="A28" s="14"/>
      <c r="B28" s="11"/>
      <c r="D28" s="13"/>
      <c r="E28" s="15"/>
      <c r="F28" s="13"/>
      <c r="G28" s="13"/>
    </row>
    <row r="29" spans="1:9" s="12" customFormat="1" ht="13" x14ac:dyDescent="0.3">
      <c r="A29" s="14" t="s">
        <v>5</v>
      </c>
      <c r="B29" s="11"/>
      <c r="E29" s="15"/>
      <c r="F29" s="13"/>
      <c r="G29" s="13" t="str">
        <f>IF(G21="","",G21+G25)</f>
        <v/>
      </c>
    </row>
    <row r="30" spans="1:9" s="12" customFormat="1" ht="13" x14ac:dyDescent="0.3">
      <c r="A30" s="14" t="s">
        <v>6</v>
      </c>
      <c r="B30" s="11"/>
      <c r="D30" s="13"/>
      <c r="E30" s="15"/>
      <c r="F30" s="13"/>
      <c r="G30" s="13" t="str">
        <f>IF(G22="","",G22+G23+G24+G26+G27)</f>
        <v/>
      </c>
    </row>
    <row r="31" spans="1:9" s="12" customFormat="1" ht="13" x14ac:dyDescent="0.3">
      <c r="A31" s="16" t="s">
        <v>16</v>
      </c>
      <c r="B31" s="20"/>
      <c r="C31" s="21"/>
      <c r="D31" s="17"/>
      <c r="E31" s="18"/>
      <c r="F31" s="22"/>
      <c r="G31" s="22" t="str">
        <f>IF(G29="","",G29+G30)</f>
        <v/>
      </c>
    </row>
    <row r="33" spans="1:7" ht="17.25" customHeight="1" x14ac:dyDescent="0.35">
      <c r="A33" s="190"/>
      <c r="B33" s="190"/>
      <c r="C33" s="190"/>
      <c r="D33" s="190"/>
      <c r="E33" s="190"/>
      <c r="F33" s="190"/>
      <c r="G33" s="190"/>
    </row>
    <row r="34" spans="1:7" x14ac:dyDescent="0.35">
      <c r="A34" s="3"/>
    </row>
    <row r="35" spans="1:7" x14ac:dyDescent="0.35">
      <c r="A35" s="3"/>
    </row>
    <row r="36" spans="1:7" x14ac:dyDescent="0.35">
      <c r="A36" s="3"/>
    </row>
  </sheetData>
  <sheetProtection algorithmName="SHA-512" hashValue="QNaYzyf9+gIJICjYEIZzwU+S54VsO7VS3z5l6arusL9gNLfqWYLQLDYhg/quqpOqV0USJpz3DEFqpXslZEDNQQ==" saltValue="6SLUmnrmcIFJR7ppChxB4w==" spinCount="100000" sheet="1" objects="1" scenarios="1"/>
  <mergeCells count="6">
    <mergeCell ref="F1:G1"/>
    <mergeCell ref="A33:G33"/>
    <mergeCell ref="B5:E5"/>
    <mergeCell ref="B6:E6"/>
    <mergeCell ref="B7:E7"/>
    <mergeCell ref="F5:G5"/>
  </mergeCells>
  <dataValidations count="4">
    <dataValidation type="list" allowBlank="1" showInputMessage="1" showErrorMessage="1" sqref="B13 C27" xr:uid="{00000000-0002-0000-0200-000000000000}">
      <formula1>"Ja,Nein"</formula1>
    </dataValidation>
    <dataValidation type="list" allowBlank="1" showInputMessage="1" showErrorMessage="1" sqref="B15" xr:uid="{00000000-0002-0000-0200-000001000000}">
      <formula1>"Jänner, Februar,März,April,Mai,Juni,Juli,August,September,Oktober,November,Dezember"</formula1>
    </dataValidation>
    <dataValidation allowBlank="1" showInputMessage="1" showErrorMessage="1" promptTitle="Infomeldung" prompt="Bei Bedarf Text in der Zelle anpassen." sqref="F7:F17" xr:uid="{00000000-0002-0000-0200-000002000000}"/>
    <dataValidation type="list" allowBlank="1" showInputMessage="1" showErrorMessage="1" sqref="E25" xr:uid="{00000000-0002-0000-0200-000003000000}">
      <formula1>"180,90"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7" orientation="landscape" r:id="rId1"/>
  <rowBreaks count="1" manualBreakCount="1">
    <brk id="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/>
  <dimension ref="A1:I36"/>
  <sheetViews>
    <sheetView zoomScaleNormal="100" workbookViewId="0">
      <selection activeCell="D15" sqref="D15"/>
    </sheetView>
  </sheetViews>
  <sheetFormatPr baseColWidth="10" defaultRowHeight="14.5" x14ac:dyDescent="0.35"/>
  <cols>
    <col min="1" max="1" width="35.453125" style="2" customWidth="1"/>
    <col min="2" max="2" width="11.453125" style="1"/>
    <col min="4" max="4" width="14.1796875" style="4" customWidth="1"/>
    <col min="5" max="5" width="7.54296875" style="6" customWidth="1"/>
    <col min="6" max="6" width="20" style="4" customWidth="1"/>
    <col min="7" max="7" width="25.453125" style="4" customWidth="1"/>
  </cols>
  <sheetData>
    <row r="1" spans="1:7" ht="18.5" x14ac:dyDescent="0.45">
      <c r="A1" s="33" t="s">
        <v>63</v>
      </c>
      <c r="F1" s="189" t="s">
        <v>51</v>
      </c>
      <c r="G1" s="189"/>
    </row>
    <row r="2" spans="1:7" ht="15.5" x14ac:dyDescent="0.35">
      <c r="A2" s="8"/>
    </row>
    <row r="3" spans="1:7" ht="15.5" x14ac:dyDescent="0.35">
      <c r="A3" s="8" t="s">
        <v>11</v>
      </c>
    </row>
    <row r="4" spans="1:7" x14ac:dyDescent="0.35">
      <c r="B4" s="3"/>
      <c r="C4" s="3"/>
      <c r="D4" s="3"/>
      <c r="E4" s="3"/>
    </row>
    <row r="5" spans="1:7" x14ac:dyDescent="0.35">
      <c r="A5" s="54" t="s">
        <v>0</v>
      </c>
      <c r="B5" s="193" t="str">
        <f>IF('Monat 1'!$B$5="","",'Monat 1'!$B$5:$G$5)</f>
        <v/>
      </c>
      <c r="C5" s="194"/>
      <c r="D5" s="194"/>
      <c r="E5" s="195"/>
      <c r="F5" s="196" t="s">
        <v>36</v>
      </c>
      <c r="G5" s="197"/>
    </row>
    <row r="6" spans="1:7" x14ac:dyDescent="0.35">
      <c r="A6" s="54" t="s">
        <v>1</v>
      </c>
      <c r="B6" s="191" t="str">
        <f>IF(Anschreiben!B7="","",Anschreiben!B7)</f>
        <v/>
      </c>
      <c r="C6" s="191"/>
      <c r="D6" s="191"/>
      <c r="E6" s="191"/>
      <c r="F6" s="74" t="s">
        <v>37</v>
      </c>
      <c r="G6" s="139"/>
    </row>
    <row r="7" spans="1:7" x14ac:dyDescent="0.35">
      <c r="A7" s="171"/>
      <c r="B7" s="192" t="str">
        <f>IF('Monat 1'!$B$7="","",'Monat 1'!$B$7)</f>
        <v/>
      </c>
      <c r="C7" s="192"/>
      <c r="D7" s="192"/>
      <c r="E7" s="192"/>
      <c r="F7" s="138" t="s">
        <v>38</v>
      </c>
      <c r="G7" s="139"/>
    </row>
    <row r="8" spans="1:7" x14ac:dyDescent="0.35">
      <c r="A8" s="3"/>
      <c r="B8" s="3"/>
      <c r="C8" s="3"/>
      <c r="D8" s="3"/>
      <c r="E8" s="3"/>
      <c r="F8" s="138" t="s">
        <v>39</v>
      </c>
      <c r="G8" s="139"/>
    </row>
    <row r="9" spans="1:7" x14ac:dyDescent="0.35">
      <c r="A9" s="3"/>
      <c r="B9" s="3"/>
      <c r="C9" s="3"/>
      <c r="D9" s="3"/>
      <c r="E9" s="3"/>
      <c r="F9" s="138" t="s">
        <v>40</v>
      </c>
      <c r="G9" s="139"/>
    </row>
    <row r="10" spans="1:7" x14ac:dyDescent="0.35">
      <c r="A10" s="3"/>
      <c r="B10" s="3"/>
      <c r="C10" s="3"/>
      <c r="D10" s="3"/>
      <c r="E10" s="3"/>
      <c r="F10" s="73" t="s">
        <v>41</v>
      </c>
      <c r="G10" s="139"/>
    </row>
    <row r="11" spans="1:7" x14ac:dyDescent="0.35">
      <c r="A11" s="3"/>
      <c r="B11" s="3"/>
      <c r="C11" s="3"/>
      <c r="D11" s="3"/>
      <c r="E11" s="3"/>
      <c r="F11" s="138" t="s">
        <v>42</v>
      </c>
      <c r="G11" s="139"/>
    </row>
    <row r="12" spans="1:7" x14ac:dyDescent="0.35">
      <c r="A12" s="3"/>
      <c r="B12" s="3"/>
      <c r="C12" s="3"/>
      <c r="D12" s="3"/>
      <c r="E12" s="3"/>
      <c r="F12" s="73" t="s">
        <v>43</v>
      </c>
      <c r="G12" s="139"/>
    </row>
    <row r="13" spans="1:7" x14ac:dyDescent="0.35">
      <c r="A13" s="69" t="s">
        <v>69</v>
      </c>
      <c r="B13" s="55" t="s">
        <v>14</v>
      </c>
      <c r="C13" s="4"/>
      <c r="E13" s="3"/>
      <c r="F13" s="138" t="s">
        <v>44</v>
      </c>
      <c r="G13" s="139"/>
    </row>
    <row r="14" spans="1:7" x14ac:dyDescent="0.35">
      <c r="A14" s="3"/>
      <c r="F14" s="73" t="s">
        <v>45</v>
      </c>
      <c r="G14" s="139"/>
    </row>
    <row r="15" spans="1:7" x14ac:dyDescent="0.35">
      <c r="A15" s="3" t="s">
        <v>50</v>
      </c>
      <c r="B15" s="53"/>
      <c r="C15" s="19"/>
      <c r="D15" s="5"/>
      <c r="E15" s="7"/>
      <c r="F15" s="138" t="s">
        <v>46</v>
      </c>
      <c r="G15" s="139"/>
    </row>
    <row r="16" spans="1:7" x14ac:dyDescent="0.35">
      <c r="A16" s="3"/>
      <c r="B16" s="10"/>
      <c r="F16" s="73" t="s">
        <v>47</v>
      </c>
      <c r="G16" s="139"/>
    </row>
    <row r="17" spans="1:9" x14ac:dyDescent="0.35">
      <c r="A17" s="3" t="s">
        <v>8</v>
      </c>
      <c r="B17" s="56"/>
      <c r="F17" s="138" t="s">
        <v>48</v>
      </c>
      <c r="G17" s="139"/>
    </row>
    <row r="18" spans="1:9" x14ac:dyDescent="0.35">
      <c r="A18" s="3" t="s">
        <v>9</v>
      </c>
      <c r="B18" s="56"/>
      <c r="F18" s="40" t="s">
        <v>49</v>
      </c>
      <c r="G18" s="40" t="str">
        <f>IF(G6="","",SUM(G6:G17))</f>
        <v/>
      </c>
    </row>
    <row r="19" spans="1:9" ht="15" thickBot="1" x14ac:dyDescent="0.4">
      <c r="A19" s="57" t="s">
        <v>10</v>
      </c>
      <c r="B19" s="58" t="str">
        <f>IF(B18="","",B18-B17+1)</f>
        <v/>
      </c>
      <c r="C19" s="27"/>
      <c r="D19" s="59"/>
      <c r="E19" s="60"/>
      <c r="F19" s="59"/>
      <c r="G19" s="59"/>
    </row>
    <row r="20" spans="1:9" s="12" customFormat="1" ht="13" x14ac:dyDescent="0.3">
      <c r="A20" s="70"/>
      <c r="B20" s="71"/>
      <c r="C20" s="72"/>
      <c r="D20" s="64" t="s">
        <v>2</v>
      </c>
      <c r="E20" s="65" t="s">
        <v>4</v>
      </c>
      <c r="F20" s="64" t="s">
        <v>3</v>
      </c>
      <c r="G20" s="64" t="s">
        <v>13</v>
      </c>
    </row>
    <row r="21" spans="1:9" s="12" customFormat="1" ht="37.5" customHeight="1" x14ac:dyDescent="0.3">
      <c r="A21" s="44" t="s">
        <v>7</v>
      </c>
      <c r="B21" s="42"/>
      <c r="C21" s="43"/>
      <c r="D21" s="144">
        <f>SUM(G6:G17)</f>
        <v>0</v>
      </c>
      <c r="E21" s="45" t="str">
        <f>IF(B15="","",IF(B15="Februar",28,IF(B15="April",30,IF(B15="Juni",30,IF(B15="September",30,IF(B15="November",30,31))))))</f>
        <v/>
      </c>
      <c r="F21" s="46" t="str">
        <f>IF(B18="","",D21/$E$21)</f>
        <v/>
      </c>
      <c r="G21" s="46" t="str">
        <f t="shared" ref="G21:G24" si="0">IF(F21="","",F21*$B$19)</f>
        <v/>
      </c>
    </row>
    <row r="22" spans="1:9" s="12" customFormat="1" ht="30" customHeight="1" x14ac:dyDescent="0.3">
      <c r="A22" s="47" t="s">
        <v>17</v>
      </c>
      <c r="B22" s="42">
        <f>IF(B13="Ja", 0.0168, 0.0378)</f>
        <v>3.78E-2</v>
      </c>
      <c r="C22" s="43"/>
      <c r="D22" s="145">
        <f>IF($D$21&gt;5550, 5550*B22,$D$21*B22)</f>
        <v>0</v>
      </c>
      <c r="E22" s="45"/>
      <c r="F22" s="46" t="str">
        <f>IF(B18="","",D22/$E$21)</f>
        <v/>
      </c>
      <c r="G22" s="46" t="str">
        <f t="shared" si="0"/>
        <v/>
      </c>
    </row>
    <row r="23" spans="1:9" s="12" customFormat="1" ht="30" customHeight="1" x14ac:dyDescent="0.3">
      <c r="A23" s="47" t="s">
        <v>19</v>
      </c>
      <c r="B23" s="42">
        <f>IF(B13="Ja", 0, 0.012)</f>
        <v>1.2E-2</v>
      </c>
      <c r="C23" s="43"/>
      <c r="D23" s="145">
        <f>IF($D$21&gt;5550, 5550*B23,$D$21*B23)</f>
        <v>0</v>
      </c>
      <c r="E23" s="45"/>
      <c r="F23" s="46" t="str">
        <f>IF(B18="","",D23/$E$21)</f>
        <v/>
      </c>
      <c r="G23" s="46" t="str">
        <f t="shared" si="0"/>
        <v/>
      </c>
    </row>
    <row r="24" spans="1:9" s="12" customFormat="1" ht="26" x14ac:dyDescent="0.3">
      <c r="A24" s="47" t="s">
        <v>18</v>
      </c>
      <c r="B24" s="48">
        <v>0.1255</v>
      </c>
      <c r="C24" s="43"/>
      <c r="D24" s="145">
        <f>IF($D$21&gt;5550, 5550*B24,$D$21*B24)</f>
        <v>0</v>
      </c>
      <c r="E24" s="49"/>
      <c r="F24" s="46" t="str">
        <f>IF(B18="","",D24/$E$21)</f>
        <v/>
      </c>
      <c r="G24" s="46" t="str">
        <f t="shared" si="0"/>
        <v/>
      </c>
    </row>
    <row r="25" spans="1:9" s="12" customFormat="1" ht="13" x14ac:dyDescent="0.3">
      <c r="A25" s="47" t="s">
        <v>27</v>
      </c>
      <c r="B25" s="42"/>
      <c r="C25" s="43"/>
      <c r="D25" s="142"/>
      <c r="E25" s="103">
        <v>180</v>
      </c>
      <c r="F25" s="141" t="str">
        <f>IF(D25="","",D25/$E$25)</f>
        <v/>
      </c>
      <c r="G25" s="140" t="str">
        <f>IF(F25="","€ 0,00",F25*$B$19)</f>
        <v>€ 0,00</v>
      </c>
      <c r="H25" s="13"/>
    </row>
    <row r="26" spans="1:9" s="12" customFormat="1" ht="26" x14ac:dyDescent="0.3">
      <c r="A26" s="47" t="s">
        <v>15</v>
      </c>
      <c r="B26" s="42">
        <f>SUM(B22:B24)</f>
        <v>0.17530000000000001</v>
      </c>
      <c r="C26" s="43"/>
      <c r="D26" s="46"/>
      <c r="E26" s="49"/>
      <c r="F26" s="46" t="str">
        <f>IF(F25="","",F25*B26)</f>
        <v/>
      </c>
      <c r="G26" s="146" t="str">
        <f>IF(F26="","€ 0,00",F26*$B$19)</f>
        <v>€ 0,00</v>
      </c>
      <c r="I26" s="13"/>
    </row>
    <row r="27" spans="1:9" s="12" customFormat="1" ht="26" x14ac:dyDescent="0.3">
      <c r="A27" s="47" t="s">
        <v>67</v>
      </c>
      <c r="B27" s="42"/>
      <c r="C27" s="51"/>
      <c r="D27" s="50"/>
      <c r="E27" s="52"/>
      <c r="F27" s="50"/>
      <c r="G27" s="50"/>
    </row>
    <row r="28" spans="1:9" s="12" customFormat="1" ht="13" x14ac:dyDescent="0.3">
      <c r="A28" s="14"/>
      <c r="B28" s="11"/>
      <c r="D28" s="13"/>
      <c r="E28" s="15"/>
      <c r="F28" s="13"/>
      <c r="G28" s="13"/>
    </row>
    <row r="29" spans="1:9" s="12" customFormat="1" ht="13" x14ac:dyDescent="0.3">
      <c r="A29" s="14" t="s">
        <v>5</v>
      </c>
      <c r="B29" s="11"/>
      <c r="E29" s="15"/>
      <c r="F29" s="13"/>
      <c r="G29" s="13" t="str">
        <f>IF(G21="","",G21+G25)</f>
        <v/>
      </c>
    </row>
    <row r="30" spans="1:9" s="12" customFormat="1" ht="13" x14ac:dyDescent="0.3">
      <c r="A30" s="14" t="s">
        <v>6</v>
      </c>
      <c r="B30" s="11"/>
      <c r="D30" s="13"/>
      <c r="E30" s="15"/>
      <c r="F30" s="13"/>
      <c r="G30" s="13" t="str">
        <f>IF(G22="","",G22+G23+G24+G26+G27)</f>
        <v/>
      </c>
    </row>
    <row r="31" spans="1:9" s="12" customFormat="1" ht="13" x14ac:dyDescent="0.3">
      <c r="A31" s="16" t="s">
        <v>16</v>
      </c>
      <c r="B31" s="20"/>
      <c r="C31" s="21"/>
      <c r="D31" s="17"/>
      <c r="E31" s="18"/>
      <c r="F31" s="22"/>
      <c r="G31" s="22" t="str">
        <f>IF(G29="","",G29+G30)</f>
        <v/>
      </c>
    </row>
    <row r="33" spans="1:7" ht="17.25" customHeight="1" x14ac:dyDescent="0.35">
      <c r="A33" s="190"/>
      <c r="B33" s="190"/>
      <c r="C33" s="190"/>
      <c r="D33" s="190"/>
      <c r="E33" s="190"/>
      <c r="F33" s="190"/>
      <c r="G33" s="190"/>
    </row>
    <row r="34" spans="1:7" x14ac:dyDescent="0.35">
      <c r="A34" s="3"/>
    </row>
    <row r="35" spans="1:7" x14ac:dyDescent="0.35">
      <c r="A35" s="3"/>
    </row>
    <row r="36" spans="1:7" x14ac:dyDescent="0.35">
      <c r="A36" s="3"/>
    </row>
  </sheetData>
  <sheetProtection algorithmName="SHA-512" hashValue="+rZ5AYkTaBmvLD7+/y82RiaQjQFFGO0b90HDu95AqV5GAnkWSgYOQKbx2xTSZwd9KWc26nTxOu3AJHmzN2ndrQ==" saltValue="cvYom8ZuMbEwzJHzgfETow==" spinCount="100000" sheet="1" objects="1" scenarios="1"/>
  <mergeCells count="6">
    <mergeCell ref="A33:G33"/>
    <mergeCell ref="F1:G1"/>
    <mergeCell ref="B5:E5"/>
    <mergeCell ref="F5:G5"/>
    <mergeCell ref="B6:E6"/>
    <mergeCell ref="B7:E7"/>
  </mergeCells>
  <dataValidations count="4">
    <dataValidation type="list" allowBlank="1" showInputMessage="1" showErrorMessage="1" sqref="E25" xr:uid="{00000000-0002-0000-0300-000000000000}">
      <formula1>"180,90"</formula1>
    </dataValidation>
    <dataValidation allowBlank="1" showInputMessage="1" showErrorMessage="1" promptTitle="Infomeldung" prompt="Bei Bedarf Text in der Zelle anpassen." sqref="F7:F17" xr:uid="{00000000-0002-0000-0300-000001000000}"/>
    <dataValidation type="list" allowBlank="1" showInputMessage="1" showErrorMessage="1" sqref="B15" xr:uid="{00000000-0002-0000-0300-000002000000}">
      <formula1>"Jänner, Februar,März,April,Mai,Juni,Juli,August,September,Oktober,November,Dezember"</formula1>
    </dataValidation>
    <dataValidation type="list" allowBlank="1" showInputMessage="1" showErrorMessage="1" sqref="B13 C27" xr:uid="{00000000-0002-0000-0300-000003000000}">
      <formula1>"Ja,Nein"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7" orientation="landscape" r:id="rId1"/>
  <rowBreaks count="1" manualBreakCount="1">
    <brk id="3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I67"/>
  <sheetViews>
    <sheetView workbookViewId="0">
      <selection activeCell="D8" sqref="D8"/>
    </sheetView>
  </sheetViews>
  <sheetFormatPr baseColWidth="10" defaultRowHeight="14.5" x14ac:dyDescent="0.35"/>
  <cols>
    <col min="1" max="1" width="19.81640625" customWidth="1"/>
    <col min="2" max="2" width="14.54296875" customWidth="1"/>
    <col min="3" max="3" width="14.26953125" customWidth="1"/>
    <col min="4" max="4" width="22.7265625" customWidth="1"/>
    <col min="5" max="5" width="14.26953125" customWidth="1"/>
  </cols>
  <sheetData>
    <row r="1" spans="1:7" ht="18.5" x14ac:dyDescent="0.45">
      <c r="A1" s="33" t="s">
        <v>64</v>
      </c>
      <c r="B1" s="1"/>
      <c r="D1" s="4"/>
      <c r="E1" s="6"/>
      <c r="F1" s="4"/>
      <c r="G1" s="4"/>
    </row>
    <row r="2" spans="1:7" ht="15.5" x14ac:dyDescent="0.35">
      <c r="A2" s="8"/>
      <c r="B2" s="1"/>
      <c r="D2" s="4"/>
      <c r="E2" s="6"/>
      <c r="F2" s="4"/>
      <c r="G2" s="4"/>
    </row>
    <row r="3" spans="1:7" ht="15.5" x14ac:dyDescent="0.35">
      <c r="A3" s="8" t="str">
        <f>'Monat 1'!A3</f>
        <v>Berechnungsblatt Vergütung nach § 32 Abs. 1 Z 1 Epidemiegesetz 1950 - UNSELBSTÄNDIGE</v>
      </c>
      <c r="B3" s="1"/>
      <c r="D3" s="4"/>
      <c r="E3" s="6"/>
      <c r="F3" s="4"/>
      <c r="G3" s="4"/>
    </row>
    <row r="4" spans="1:7" x14ac:dyDescent="0.35">
      <c r="A4" s="2"/>
      <c r="B4" s="1"/>
      <c r="D4" s="4"/>
      <c r="E4" s="6"/>
      <c r="F4" s="4"/>
      <c r="G4" s="4"/>
    </row>
    <row r="5" spans="1:7" x14ac:dyDescent="0.35">
      <c r="A5" s="3" t="str">
        <f>'Monat 1'!A5</f>
        <v>Name:</v>
      </c>
      <c r="B5" s="193" t="str">
        <f>IF('Monat 1'!$B$5="","",'Monat 1'!$B$5:$G$5)</f>
        <v/>
      </c>
      <c r="C5" s="194"/>
      <c r="D5" s="194"/>
      <c r="E5" s="194"/>
      <c r="F5" s="194"/>
      <c r="G5" s="195"/>
    </row>
    <row r="6" spans="1:7" x14ac:dyDescent="0.35">
      <c r="A6" s="32" t="str">
        <f>'Monat 1'!A6</f>
        <v>Dienstgeber:</v>
      </c>
      <c r="B6" s="193" t="str">
        <f>IF('Monat 1'!$B$6="","",'Monat 1'!$B$6)</f>
        <v/>
      </c>
      <c r="C6" s="194"/>
      <c r="D6" s="194"/>
      <c r="E6" s="194"/>
      <c r="F6" s="194"/>
      <c r="G6" s="195"/>
    </row>
    <row r="7" spans="1:7" x14ac:dyDescent="0.35">
      <c r="A7" s="32" t="s">
        <v>28</v>
      </c>
      <c r="B7" s="193" t="str">
        <f>IF('Monat 1'!$B$7="","",'Monat 1'!$B$7)</f>
        <v/>
      </c>
      <c r="C7" s="194"/>
      <c r="D7" s="194"/>
      <c r="E7" s="194"/>
      <c r="F7" s="194"/>
      <c r="G7" s="195"/>
    </row>
    <row r="8" spans="1:7" ht="18.5" x14ac:dyDescent="0.45">
      <c r="A8" s="9"/>
      <c r="B8" s="1"/>
      <c r="D8" s="4"/>
      <c r="E8" s="6"/>
      <c r="F8" s="4"/>
      <c r="G8" s="4"/>
    </row>
    <row r="9" spans="1:7" x14ac:dyDescent="0.35">
      <c r="A9" s="23" t="s">
        <v>26</v>
      </c>
    </row>
    <row r="10" spans="1:7" ht="15" thickBot="1" x14ac:dyDescent="0.4">
      <c r="A10" s="23"/>
    </row>
    <row r="11" spans="1:7" ht="15" thickBot="1" x14ac:dyDescent="0.4">
      <c r="A11" s="23"/>
      <c r="B11" s="200" t="s">
        <v>10</v>
      </c>
      <c r="C11" s="201"/>
      <c r="D11" s="202"/>
      <c r="E11" s="31" t="e">
        <f>'Monat 1'!B19+IF('Monat 2'!B19&lt;&gt;"",'Monat 2'!B19,"0")+IF('Monat 3'!B19&lt;&gt;"",'Monat 3'!B19,"0")</f>
        <v>#VALUE!</v>
      </c>
    </row>
    <row r="12" spans="1:7" x14ac:dyDescent="0.35">
      <c r="A12" s="23"/>
    </row>
    <row r="13" spans="1:7" x14ac:dyDescent="0.35">
      <c r="C13" s="199" t="s">
        <v>13</v>
      </c>
      <c r="D13" s="199"/>
      <c r="E13" s="199"/>
    </row>
    <row r="14" spans="1:7" x14ac:dyDescent="0.35">
      <c r="B14" s="24" t="s">
        <v>52</v>
      </c>
      <c r="C14" s="24" t="s">
        <v>22</v>
      </c>
      <c r="D14" s="24" t="s">
        <v>23</v>
      </c>
      <c r="E14" s="24" t="s">
        <v>24</v>
      </c>
    </row>
    <row r="15" spans="1:7" x14ac:dyDescent="0.35">
      <c r="A15" s="27"/>
      <c r="B15" s="26" t="str">
        <f>IF('Monat 1'!B15="","",'Monat 1'!B15)</f>
        <v/>
      </c>
      <c r="C15" s="25" t="str">
        <f>'Monat 1'!G29</f>
        <v/>
      </c>
      <c r="D15" s="25" t="str">
        <f>'Monat 1'!G30</f>
        <v/>
      </c>
      <c r="E15" s="25" t="str">
        <f>'Monat 1'!G31</f>
        <v/>
      </c>
    </row>
    <row r="16" spans="1:7" x14ac:dyDescent="0.35">
      <c r="A16" s="27"/>
      <c r="B16" s="26" t="str">
        <f>IF('Monat 2'!B15="","",'Monat 2'!B15)</f>
        <v/>
      </c>
      <c r="C16" s="25" t="str">
        <f>'Monat 2'!G29</f>
        <v/>
      </c>
      <c r="D16" s="25" t="str">
        <f>'Monat 2'!G30</f>
        <v/>
      </c>
      <c r="E16" s="25" t="str">
        <f>'Monat 2'!G31</f>
        <v/>
      </c>
    </row>
    <row r="17" spans="1:5" ht="15" thickBot="1" x14ac:dyDescent="0.4">
      <c r="A17" s="29"/>
      <c r="B17" s="26" t="str">
        <f>IF('Monat 3'!B15="","",'Monat 3'!B15)</f>
        <v/>
      </c>
      <c r="C17" s="25" t="str">
        <f>'Monat 3'!G29</f>
        <v/>
      </c>
      <c r="D17" s="25" t="str">
        <f>'Monat 3'!G30</f>
        <v/>
      </c>
      <c r="E17" s="28" t="str">
        <f>'Monat 3'!G31</f>
        <v/>
      </c>
    </row>
    <row r="18" spans="1:5" ht="15" thickBot="1" x14ac:dyDescent="0.4">
      <c r="B18" s="30" t="s">
        <v>25</v>
      </c>
      <c r="C18" s="159">
        <f>SUM(C15:C17)</f>
        <v>0</v>
      </c>
      <c r="D18" s="158">
        <f t="shared" ref="D18:E18" si="0">SUM(D15:D17)</f>
        <v>0</v>
      </c>
      <c r="E18" s="157">
        <f t="shared" si="0"/>
        <v>0</v>
      </c>
    </row>
    <row r="20" spans="1:5" x14ac:dyDescent="0.35">
      <c r="B20" t="s">
        <v>53</v>
      </c>
      <c r="C20" s="76">
        <f>Anschreiben!I14</f>
        <v>0</v>
      </c>
      <c r="D20" t="s">
        <v>54</v>
      </c>
      <c r="E20" s="150">
        <f>(C20*E18)</f>
        <v>0</v>
      </c>
    </row>
    <row r="21" spans="1:5" x14ac:dyDescent="0.35">
      <c r="B21" s="198" t="s">
        <v>55</v>
      </c>
      <c r="C21" s="198"/>
      <c r="D21" s="198"/>
      <c r="E21" s="156">
        <f>E18-E20</f>
        <v>0</v>
      </c>
    </row>
    <row r="66" spans="9:9" x14ac:dyDescent="0.35">
      <c r="I66">
        <f>IF(Summenblatt!C18="","",Summenblatt!C18)</f>
        <v>0</v>
      </c>
    </row>
    <row r="67" spans="9:9" x14ac:dyDescent="0.35">
      <c r="I67">
        <f>IF(Summenblatt!D18="","",Summenblatt!D18)</f>
        <v>0</v>
      </c>
    </row>
  </sheetData>
  <sheetProtection algorithmName="SHA-512" hashValue="GdKtXvOaIdF5f5v7S9t3AngM0irgajZHy1vbiuhonWDf3wVf8FGc3fYof1E+GVdVI5QkUVg0cUcYeuazQ2XR3A==" saltValue="EduLbH7g/ov4i0IAVrSwHg==" spinCount="100000" sheet="1" objects="1" scenarios="1"/>
  <mergeCells count="6">
    <mergeCell ref="B21:D21"/>
    <mergeCell ref="B5:G5"/>
    <mergeCell ref="B6:G6"/>
    <mergeCell ref="C13:E13"/>
    <mergeCell ref="B7:G7"/>
    <mergeCell ref="B11:D1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G90"/>
  <sheetViews>
    <sheetView zoomScaleNormal="100" workbookViewId="0">
      <selection activeCell="C35" sqref="C35"/>
    </sheetView>
  </sheetViews>
  <sheetFormatPr baseColWidth="10" defaultColWidth="11.453125" defaultRowHeight="14.5" x14ac:dyDescent="0.35"/>
  <cols>
    <col min="1" max="1" width="35.453125" style="77" customWidth="1"/>
    <col min="2" max="2" width="15.1796875" style="77" customWidth="1"/>
    <col min="3" max="3" width="12.7265625" style="77" customWidth="1"/>
    <col min="4" max="4" width="22.7265625" style="77" customWidth="1"/>
    <col min="5" max="5" width="7.54296875" style="77" customWidth="1"/>
    <col min="6" max="6" width="11.453125" style="77"/>
    <col min="7" max="7" width="18.54296875" style="77" customWidth="1"/>
    <col min="8" max="16384" width="11.453125" style="77"/>
  </cols>
  <sheetData>
    <row r="1" spans="1:7" ht="18.5" x14ac:dyDescent="0.45">
      <c r="A1" s="75" t="s">
        <v>29</v>
      </c>
      <c r="B1" s="76"/>
      <c r="D1" s="78"/>
      <c r="E1" s="79"/>
      <c r="F1" s="78"/>
      <c r="G1" s="78"/>
    </row>
    <row r="2" spans="1:7" ht="15.5" x14ac:dyDescent="0.35">
      <c r="A2" s="80"/>
      <c r="B2" s="76"/>
      <c r="D2" s="78"/>
      <c r="E2" s="79"/>
      <c r="F2" s="78"/>
      <c r="G2" s="78"/>
    </row>
    <row r="3" spans="1:7" ht="15.5" x14ac:dyDescent="0.35">
      <c r="A3" s="80" t="s">
        <v>11</v>
      </c>
      <c r="B3" s="76"/>
      <c r="D3" s="78"/>
      <c r="E3" s="79"/>
      <c r="F3" s="78"/>
      <c r="G3" s="78"/>
    </row>
    <row r="4" spans="1:7" ht="8.25" customHeight="1" x14ac:dyDescent="0.35">
      <c r="A4" s="80"/>
      <c r="B4" s="76"/>
      <c r="D4" s="78"/>
      <c r="E4" s="79"/>
      <c r="F4" s="78"/>
      <c r="G4" s="78"/>
    </row>
    <row r="5" spans="1:7" ht="7.5" customHeight="1" x14ac:dyDescent="0.35">
      <c r="A5" s="81"/>
      <c r="B5" s="76"/>
      <c r="D5" s="78"/>
      <c r="E5" s="79"/>
      <c r="F5" s="78"/>
      <c r="G5" s="78"/>
    </row>
    <row r="6" spans="1:7" x14ac:dyDescent="0.35">
      <c r="A6" s="82" t="s">
        <v>58</v>
      </c>
      <c r="B6" s="203" t="str">
        <f>IF(Anschreiben!C13="","",Anschreiben!C13&amp;" "&amp;Anschreiben!C14)</f>
        <v/>
      </c>
      <c r="C6" s="203"/>
      <c r="D6" s="203"/>
      <c r="E6" s="203"/>
      <c r="F6" s="203"/>
      <c r="G6" s="203"/>
    </row>
    <row r="7" spans="1:7" x14ac:dyDescent="0.35">
      <c r="A7" s="82" t="s">
        <v>1</v>
      </c>
      <c r="B7" s="203" t="str">
        <f>IF(Anschreiben!B7="","",Anschreiben!B7)</f>
        <v/>
      </c>
      <c r="C7" s="203"/>
      <c r="D7" s="203"/>
      <c r="E7" s="203"/>
      <c r="F7" s="203"/>
      <c r="G7" s="203"/>
    </row>
    <row r="8" spans="1:7" x14ac:dyDescent="0.35">
      <c r="A8" s="82" t="s">
        <v>28</v>
      </c>
      <c r="B8" s="203" t="str">
        <f>IF('Monat 1'!$B$7="","",'Monat 1'!$B$7)</f>
        <v/>
      </c>
      <c r="C8" s="203"/>
      <c r="D8" s="203"/>
      <c r="E8" s="203"/>
      <c r="F8" s="203"/>
      <c r="G8" s="203"/>
    </row>
    <row r="9" spans="1:7" x14ac:dyDescent="0.35">
      <c r="A9" s="82"/>
    </row>
    <row r="10" spans="1:7" ht="15.5" x14ac:dyDescent="0.35">
      <c r="A10" s="80" t="s">
        <v>30</v>
      </c>
    </row>
    <row r="11" spans="1:7" x14ac:dyDescent="0.35">
      <c r="A11" s="82"/>
      <c r="B11" s="83"/>
    </row>
    <row r="12" spans="1:7" x14ac:dyDescent="0.35">
      <c r="A12" s="84" t="s">
        <v>21</v>
      </c>
      <c r="B12" s="84" t="str">
        <f>'Monat 1'!$B$13</f>
        <v>Nein</v>
      </c>
      <c r="C12" s="78"/>
      <c r="F12" s="85"/>
      <c r="G12" s="85"/>
    </row>
    <row r="13" spans="1:7" x14ac:dyDescent="0.35">
      <c r="A13" s="82" t="s">
        <v>50</v>
      </c>
      <c r="B13" s="83" t="str">
        <f>IF('Monat 1'!B15="","",'Monat 1'!B15)</f>
        <v/>
      </c>
      <c r="C13" s="83"/>
      <c r="D13" s="85"/>
      <c r="E13" s="86"/>
      <c r="F13" s="85"/>
      <c r="G13" s="85"/>
    </row>
    <row r="14" spans="1:7" x14ac:dyDescent="0.35">
      <c r="A14" s="82"/>
      <c r="B14" s="83"/>
      <c r="D14" s="78"/>
      <c r="E14" s="79"/>
      <c r="F14" s="78"/>
      <c r="G14" s="78"/>
    </row>
    <row r="15" spans="1:7" x14ac:dyDescent="0.35">
      <c r="A15" s="82" t="s">
        <v>8</v>
      </c>
      <c r="B15" s="117" t="str">
        <f>IF('Monat 1'!B17="","",'Monat 1'!B17)</f>
        <v/>
      </c>
      <c r="D15" s="78"/>
      <c r="E15" s="79"/>
      <c r="F15" s="78"/>
      <c r="G15" s="78"/>
    </row>
    <row r="16" spans="1:7" x14ac:dyDescent="0.35">
      <c r="A16" s="82" t="s">
        <v>9</v>
      </c>
      <c r="B16" s="117" t="str">
        <f>IF('Monat 1'!B18="","",'Monat 1'!B18)</f>
        <v/>
      </c>
      <c r="D16" s="78"/>
      <c r="E16" s="79"/>
      <c r="F16" s="78"/>
      <c r="G16" s="78"/>
    </row>
    <row r="17" spans="1:7" x14ac:dyDescent="0.35">
      <c r="A17" s="87" t="s">
        <v>10</v>
      </c>
      <c r="B17" s="149" t="str">
        <f>IF('Monat 1'!B19="","",'Monat 1'!B19)</f>
        <v/>
      </c>
      <c r="C17" s="88"/>
      <c r="D17" s="89"/>
      <c r="E17" s="90"/>
      <c r="F17" s="89"/>
      <c r="G17" s="89"/>
    </row>
    <row r="18" spans="1:7" x14ac:dyDescent="0.35">
      <c r="A18" s="91"/>
      <c r="B18" s="92"/>
      <c r="C18" s="93"/>
      <c r="D18" s="94" t="s">
        <v>2</v>
      </c>
      <c r="E18" s="95" t="s">
        <v>4</v>
      </c>
      <c r="F18" s="94" t="s">
        <v>3</v>
      </c>
      <c r="G18" s="94" t="s">
        <v>13</v>
      </c>
    </row>
    <row r="19" spans="1:7" ht="26.5" x14ac:dyDescent="0.35">
      <c r="A19" s="96" t="s">
        <v>7</v>
      </c>
      <c r="B19" s="92"/>
      <c r="C19" s="93"/>
      <c r="D19" s="105">
        <f>IF('Monat 1'!D21="","",'Monat 1'!D21)</f>
        <v>0</v>
      </c>
      <c r="E19" s="97" t="str">
        <f>IF('Monat 1'!E21="","",'Monat 1'!E21)</f>
        <v/>
      </c>
      <c r="F19" s="98" t="str">
        <f>IF('Monat 1'!F21="","",'Monat 1'!F21)</f>
        <v/>
      </c>
      <c r="G19" s="98" t="str">
        <f>IF('Monat 1'!G21="","",'Monat 1'!G21)</f>
        <v/>
      </c>
    </row>
    <row r="20" spans="1:7" ht="26.5" x14ac:dyDescent="0.35">
      <c r="A20" s="99" t="s">
        <v>17</v>
      </c>
      <c r="B20" s="92">
        <f>IF(B12="Ja", 0.0168, 0.0378)</f>
        <v>3.78E-2</v>
      </c>
      <c r="C20" s="93"/>
      <c r="D20" s="98">
        <f>IF('Monat 1'!D22="","",'Monat 1'!D22)</f>
        <v>0</v>
      </c>
      <c r="E20" s="97"/>
      <c r="F20" s="98" t="str">
        <f>IF('Monat 1'!F22="","",'Monat 1'!F22)</f>
        <v/>
      </c>
      <c r="G20" s="98" t="str">
        <f>IF('Monat 1'!G22="","",'Monat 1'!G22)</f>
        <v/>
      </c>
    </row>
    <row r="21" spans="1:7" ht="26.5" x14ac:dyDescent="0.35">
      <c r="A21" s="99" t="s">
        <v>19</v>
      </c>
      <c r="B21" s="92">
        <f>IF(B12="Ja", 0, 0.012)</f>
        <v>1.2E-2</v>
      </c>
      <c r="C21" s="93"/>
      <c r="D21" s="98">
        <f>IF('Monat 1'!D23="","",'Monat 1'!D23)</f>
        <v>0</v>
      </c>
      <c r="E21" s="97"/>
      <c r="F21" s="98" t="str">
        <f>IF('Monat 1'!F23="","",'Monat 1'!F23)</f>
        <v/>
      </c>
      <c r="G21" s="98" t="str">
        <f>IF('Monat 1'!G23="","",'Monat 1'!G23)</f>
        <v/>
      </c>
    </row>
    <row r="22" spans="1:7" ht="26.5" x14ac:dyDescent="0.35">
      <c r="A22" s="99" t="s">
        <v>18</v>
      </c>
      <c r="B22" s="100">
        <v>0.1255</v>
      </c>
      <c r="C22" s="93"/>
      <c r="D22" s="98">
        <f>IF('Monat 1'!D24="","",'Monat 1'!D24)</f>
        <v>0</v>
      </c>
      <c r="E22" s="101"/>
      <c r="F22" s="98" t="str">
        <f>IF('Monat 1'!F24="","",'Monat 1'!F24)</f>
        <v/>
      </c>
      <c r="G22" s="98" t="str">
        <f>IF('Monat 1'!G24="","",'Monat 1'!G24)</f>
        <v/>
      </c>
    </row>
    <row r="23" spans="1:7" x14ac:dyDescent="0.35">
      <c r="A23" s="99" t="s">
        <v>27</v>
      </c>
      <c r="B23" s="92"/>
      <c r="C23" s="93"/>
      <c r="D23" s="102" t="str">
        <f>IF('Monat 1'!D25="","",'Monat 1'!D25)</f>
        <v/>
      </c>
      <c r="E23" s="103"/>
      <c r="F23" s="98" t="str">
        <f>IF('Monat 1'!F25="","",'Monat 1'!F25)</f>
        <v/>
      </c>
      <c r="G23" s="148" t="str">
        <f>IF('Monat 1'!G25="","",'Monat 1'!G25)</f>
        <v>€ 0,00</v>
      </c>
    </row>
    <row r="24" spans="1:7" ht="26.5" x14ac:dyDescent="0.35">
      <c r="A24" s="99" t="s">
        <v>15</v>
      </c>
      <c r="B24" s="92">
        <f>SUM(B20:B22)</f>
        <v>0.17530000000000001</v>
      </c>
      <c r="C24" s="93"/>
      <c r="D24" s="98" t="str">
        <f>IF('Monat 1'!D26="","",'Monat 1'!D26)</f>
        <v/>
      </c>
      <c r="E24" s="101"/>
      <c r="F24" s="98" t="str">
        <f>IF('Monat 1'!F26="","",'Monat 1'!F26)</f>
        <v/>
      </c>
      <c r="G24" s="148" t="str">
        <f>IF('Monat 1'!G26="","",'Monat 1'!G26)</f>
        <v>€ 0,00</v>
      </c>
    </row>
    <row r="25" spans="1:7" x14ac:dyDescent="0.35">
      <c r="A25" s="99" t="s">
        <v>20</v>
      </c>
      <c r="B25" s="92"/>
      <c r="C25" s="104"/>
      <c r="D25" s="98" t="str">
        <f>IF('Monat 1'!D27="","",'Monat 1'!D27)</f>
        <v/>
      </c>
      <c r="E25" s="98" t="str">
        <f>IF('Monat 1'!E27="","",'Monat 1'!E27)</f>
        <v/>
      </c>
      <c r="F25" s="98" t="str">
        <f>IF('Monat 1'!F27="","",'Monat 1'!F27)</f>
        <v/>
      </c>
      <c r="G25" s="98" t="str">
        <f>IF('Monat 1'!G27="","",'Monat 1'!G27)</f>
        <v/>
      </c>
    </row>
    <row r="26" spans="1:7" x14ac:dyDescent="0.35">
      <c r="A26" s="99"/>
      <c r="B26" s="92"/>
      <c r="C26" s="93"/>
      <c r="D26" s="105"/>
      <c r="E26" s="106"/>
      <c r="F26" s="105"/>
      <c r="G26" s="105"/>
    </row>
    <row r="27" spans="1:7" x14ac:dyDescent="0.35">
      <c r="A27" s="99" t="s">
        <v>5</v>
      </c>
      <c r="B27" s="92"/>
      <c r="C27" s="93"/>
      <c r="D27" s="93"/>
      <c r="E27" s="106"/>
      <c r="F27" s="105"/>
      <c r="G27" s="98" t="str">
        <f>IF('Monat 1'!G29="","",'Monat 1'!G29)</f>
        <v/>
      </c>
    </row>
    <row r="28" spans="1:7" x14ac:dyDescent="0.35">
      <c r="A28" s="99" t="s">
        <v>6</v>
      </c>
      <c r="B28" s="92"/>
      <c r="C28" s="93"/>
      <c r="D28" s="105"/>
      <c r="E28" s="106"/>
      <c r="F28" s="105"/>
      <c r="G28" s="98" t="str">
        <f>IF('Monat 1'!G30="","",'Monat 1'!G30)</f>
        <v/>
      </c>
    </row>
    <row r="29" spans="1:7" x14ac:dyDescent="0.35">
      <c r="A29" s="107" t="s">
        <v>16</v>
      </c>
      <c r="B29" s="108"/>
      <c r="C29" s="109"/>
      <c r="D29" s="110"/>
      <c r="E29" s="111"/>
      <c r="F29" s="112"/>
      <c r="G29" s="112" t="str">
        <f>IF('Monat 1'!G31="","",'Monat 1'!G31)</f>
        <v/>
      </c>
    </row>
    <row r="30" spans="1:7" ht="15" thickBot="1" x14ac:dyDescent="0.4">
      <c r="A30" s="113"/>
      <c r="B30" s="113"/>
      <c r="C30" s="113"/>
      <c r="D30" s="113"/>
      <c r="E30" s="113"/>
      <c r="F30" s="113"/>
      <c r="G30" s="113"/>
    </row>
    <row r="31" spans="1:7" ht="15" thickTop="1" x14ac:dyDescent="0.35"/>
    <row r="32" spans="1:7" ht="15.5" x14ac:dyDescent="0.35">
      <c r="A32" s="80" t="s">
        <v>31</v>
      </c>
    </row>
    <row r="34" spans="1:7" x14ac:dyDescent="0.35">
      <c r="A34" s="84" t="s">
        <v>21</v>
      </c>
      <c r="B34" s="114" t="str">
        <f>'Monat 2'!$B$13</f>
        <v>Nein</v>
      </c>
      <c r="C34" s="78"/>
      <c r="F34" s="85"/>
      <c r="G34" s="85"/>
    </row>
    <row r="35" spans="1:7" x14ac:dyDescent="0.35">
      <c r="A35" s="82" t="s">
        <v>12</v>
      </c>
      <c r="B35" s="115" t="str">
        <f>IF('Monat 2'!B15="","",'Monat 2'!B15)</f>
        <v/>
      </c>
      <c r="C35" s="83"/>
      <c r="D35" s="85"/>
      <c r="E35" s="86"/>
      <c r="F35" s="85"/>
      <c r="G35" s="85"/>
    </row>
    <row r="36" spans="1:7" x14ac:dyDescent="0.35">
      <c r="A36" s="82"/>
      <c r="B36" s="116"/>
      <c r="D36" s="78"/>
      <c r="E36" s="79"/>
      <c r="F36" s="78"/>
      <c r="G36" s="78"/>
    </row>
    <row r="37" spans="1:7" x14ac:dyDescent="0.35">
      <c r="A37" s="82" t="s">
        <v>8</v>
      </c>
      <c r="B37" s="117" t="str">
        <f>IF('Monat 2'!B17="","",'Monat 2'!B17)</f>
        <v/>
      </c>
      <c r="D37" s="78"/>
      <c r="E37" s="79"/>
      <c r="F37" s="78"/>
      <c r="G37" s="78"/>
    </row>
    <row r="38" spans="1:7" x14ac:dyDescent="0.35">
      <c r="A38" s="82" t="s">
        <v>9</v>
      </c>
      <c r="B38" s="117" t="str">
        <f>IF('Monat 2'!B18="","",'Monat 2'!B18)</f>
        <v/>
      </c>
      <c r="D38" s="78"/>
      <c r="E38" s="79"/>
      <c r="F38" s="78"/>
      <c r="G38" s="78"/>
    </row>
    <row r="39" spans="1:7" x14ac:dyDescent="0.35">
      <c r="A39" s="87" t="s">
        <v>10</v>
      </c>
      <c r="B39" s="118" t="str">
        <f>IF('Monat 2'!B19="","",'Monat 2'!B19)</f>
        <v/>
      </c>
      <c r="C39" s="88"/>
      <c r="D39" s="89"/>
      <c r="E39" s="90"/>
      <c r="F39" s="89"/>
      <c r="G39" s="89"/>
    </row>
    <row r="40" spans="1:7" x14ac:dyDescent="0.35">
      <c r="A40" s="91"/>
      <c r="B40" s="92"/>
      <c r="C40" s="93"/>
      <c r="D40" s="94" t="s">
        <v>2</v>
      </c>
      <c r="E40" s="95" t="s">
        <v>4</v>
      </c>
      <c r="F40" s="94" t="s">
        <v>3</v>
      </c>
      <c r="G40" s="94" t="s">
        <v>13</v>
      </c>
    </row>
    <row r="41" spans="1:7" ht="26.5" x14ac:dyDescent="0.35">
      <c r="A41" s="96" t="s">
        <v>7</v>
      </c>
      <c r="B41" s="92"/>
      <c r="C41" s="93"/>
      <c r="D41" s="119">
        <f>IF('Monat 2'!D21="","",'Monat 2'!D21)</f>
        <v>0</v>
      </c>
      <c r="E41" s="97" t="str">
        <f>IF('Monat 2'!E21="","",'Monat 2'!E21)</f>
        <v/>
      </c>
      <c r="F41" s="105" t="str">
        <f>IF('Monat 2'!F21="","",'Monat 2'!F21)</f>
        <v/>
      </c>
      <c r="G41" s="105" t="str">
        <f>IF('Monat 2'!G21="","",'Monat 2'!G21)</f>
        <v/>
      </c>
    </row>
    <row r="42" spans="1:7" ht="26.5" x14ac:dyDescent="0.35">
      <c r="A42" s="99" t="s">
        <v>17</v>
      </c>
      <c r="B42" s="92">
        <f>IF(B34="Ja", 0.0168, 0.0378)</f>
        <v>3.78E-2</v>
      </c>
      <c r="C42" s="93"/>
      <c r="D42" s="119">
        <f>IF('Monat 2'!D22="","",'Monat 2'!D22)</f>
        <v>0</v>
      </c>
      <c r="E42" s="97"/>
      <c r="F42" s="105" t="str">
        <f>IF('Monat 2'!F22="","",'Monat 2'!F22)</f>
        <v/>
      </c>
      <c r="G42" s="105" t="str">
        <f>IF('Monat 2'!G22="","",'Monat 2'!G22)</f>
        <v/>
      </c>
    </row>
    <row r="43" spans="1:7" ht="26.5" x14ac:dyDescent="0.35">
      <c r="A43" s="99" t="s">
        <v>19</v>
      </c>
      <c r="B43" s="92">
        <f>IF(B34="Ja", 0, 0.012)</f>
        <v>1.2E-2</v>
      </c>
      <c r="C43" s="93"/>
      <c r="D43" s="119">
        <f>IF('Monat 2'!D23="","",'Monat 2'!D23)</f>
        <v>0</v>
      </c>
      <c r="E43" s="97"/>
      <c r="F43" s="105" t="str">
        <f>IF('Monat 2'!F23="","",'Monat 2'!F23)</f>
        <v/>
      </c>
      <c r="G43" s="105" t="str">
        <f>IF('Monat 2'!G23="","",'Monat 2'!G23)</f>
        <v/>
      </c>
    </row>
    <row r="44" spans="1:7" ht="26.5" x14ac:dyDescent="0.35">
      <c r="A44" s="99" t="s">
        <v>18</v>
      </c>
      <c r="B44" s="100">
        <v>0.1255</v>
      </c>
      <c r="C44" s="93"/>
      <c r="D44" s="119">
        <f>IF('Monat 2'!D24="","",'Monat 2'!D24)</f>
        <v>0</v>
      </c>
      <c r="E44" s="106"/>
      <c r="F44" s="105" t="str">
        <f>IF('Monat 2'!F24="","",'Monat 2'!F24)</f>
        <v/>
      </c>
      <c r="G44" s="105" t="str">
        <f>IF('Monat 2'!G24="","",'Monat 2'!G24)</f>
        <v/>
      </c>
    </row>
    <row r="45" spans="1:7" x14ac:dyDescent="0.35">
      <c r="A45" s="99" t="s">
        <v>27</v>
      </c>
      <c r="B45" s="92"/>
      <c r="C45" s="93"/>
      <c r="D45" s="119" t="str">
        <f>IF('Monat 2'!D25="","",'Monat 2'!D25)</f>
        <v/>
      </c>
      <c r="E45" s="103"/>
      <c r="F45" s="105" t="str">
        <f>IF('Monat 2'!F25="","",'Monat 2'!F25)</f>
        <v/>
      </c>
      <c r="G45" s="147" t="str">
        <f>IF('Monat 2'!G25="","",'Monat 2'!G25)</f>
        <v>€ 0,00</v>
      </c>
    </row>
    <row r="46" spans="1:7" ht="26.5" x14ac:dyDescent="0.35">
      <c r="A46" s="99" t="s">
        <v>15</v>
      </c>
      <c r="B46" s="92">
        <f>SUM(B42:B44)</f>
        <v>0.17530000000000001</v>
      </c>
      <c r="C46" s="93"/>
      <c r="D46" s="119" t="str">
        <f>IF('Monat 2'!D26="","",'Monat 2'!D26)</f>
        <v/>
      </c>
      <c r="E46" s="106"/>
      <c r="F46" s="105" t="str">
        <f>IF('Monat 2'!F26="","",'Monat 2'!F26)</f>
        <v/>
      </c>
      <c r="G46" s="147" t="str">
        <f>IF('Monat 2'!G26="","",'Monat 2'!G26)</f>
        <v>€ 0,00</v>
      </c>
    </row>
    <row r="47" spans="1:7" x14ac:dyDescent="0.35">
      <c r="A47" s="99" t="s">
        <v>20</v>
      </c>
      <c r="B47" s="92"/>
      <c r="C47" s="104"/>
      <c r="D47" s="119" t="str">
        <f>IF('Monat 2'!D27="","",'Monat 2'!D27)</f>
        <v/>
      </c>
      <c r="E47" s="101" t="str">
        <f>IF('Monat 2'!E27="","",'Monat 2'!E27)</f>
        <v/>
      </c>
      <c r="F47" s="105" t="str">
        <f>IF('Monat 2'!F27="","",'Monat 2'!F27)</f>
        <v/>
      </c>
      <c r="G47" s="105" t="str">
        <f>IF('Monat 2'!G27="","",'Monat 2'!G27)</f>
        <v/>
      </c>
    </row>
    <row r="48" spans="1:7" x14ac:dyDescent="0.35">
      <c r="A48" s="99"/>
      <c r="B48" s="92"/>
      <c r="C48" s="93"/>
      <c r="D48" s="105"/>
      <c r="E48" s="106"/>
      <c r="F48" s="105"/>
      <c r="G48" s="105"/>
    </row>
    <row r="49" spans="1:7" x14ac:dyDescent="0.35">
      <c r="A49" s="99" t="s">
        <v>5</v>
      </c>
      <c r="B49" s="92"/>
      <c r="C49" s="93"/>
      <c r="D49" s="93"/>
      <c r="E49" s="106"/>
      <c r="F49" s="105"/>
      <c r="G49" s="105" t="str">
        <f>IF('Monat 2'!G29="","",'Monat 2'!G29)</f>
        <v/>
      </c>
    </row>
    <row r="50" spans="1:7" x14ac:dyDescent="0.35">
      <c r="A50" s="99" t="s">
        <v>6</v>
      </c>
      <c r="B50" s="92"/>
      <c r="C50" s="93"/>
      <c r="D50" s="105"/>
      <c r="E50" s="106"/>
      <c r="F50" s="105"/>
      <c r="G50" s="105" t="str">
        <f>IF('Monat 2'!G30="","",'Monat 2'!G30)</f>
        <v/>
      </c>
    </row>
    <row r="51" spans="1:7" x14ac:dyDescent="0.35">
      <c r="A51" s="120" t="s">
        <v>16</v>
      </c>
      <c r="B51" s="121"/>
      <c r="C51" s="122"/>
      <c r="D51" s="123"/>
      <c r="E51" s="124"/>
      <c r="F51" s="125"/>
      <c r="G51" s="125" t="str">
        <f>IF('Monat 2'!G31="","",'Monat 2'!G31)</f>
        <v/>
      </c>
    </row>
    <row r="52" spans="1:7" ht="15" thickBot="1" x14ac:dyDescent="0.4">
      <c r="A52" s="113"/>
      <c r="B52" s="113"/>
      <c r="C52" s="113"/>
      <c r="D52" s="113"/>
      <c r="E52" s="113"/>
      <c r="F52" s="113"/>
      <c r="G52" s="113"/>
    </row>
    <row r="53" spans="1:7" ht="15" thickTop="1" x14ac:dyDescent="0.35"/>
    <row r="54" spans="1:7" ht="15.5" x14ac:dyDescent="0.35">
      <c r="A54" s="80" t="s">
        <v>32</v>
      </c>
    </row>
    <row r="56" spans="1:7" x14ac:dyDescent="0.35">
      <c r="A56" s="84" t="s">
        <v>21</v>
      </c>
      <c r="B56" s="126" t="str">
        <f>'Monat 1'!$B$13</f>
        <v>Nein</v>
      </c>
      <c r="C56" s="78"/>
      <c r="F56" s="85"/>
      <c r="G56" s="85"/>
    </row>
    <row r="57" spans="1:7" x14ac:dyDescent="0.35">
      <c r="A57" s="82" t="s">
        <v>12</v>
      </c>
      <c r="B57" s="115" t="e">
        <f>IF(#REF!="","",#REF!)</f>
        <v>#REF!</v>
      </c>
      <c r="C57" s="83"/>
      <c r="D57" s="85"/>
      <c r="E57" s="86"/>
      <c r="F57" s="85"/>
      <c r="G57" s="85"/>
    </row>
    <row r="58" spans="1:7" x14ac:dyDescent="0.35">
      <c r="A58" s="82"/>
      <c r="B58" s="116"/>
      <c r="D58" s="78"/>
      <c r="E58" s="79"/>
      <c r="F58" s="78"/>
      <c r="G58" s="78"/>
    </row>
    <row r="59" spans="1:7" x14ac:dyDescent="0.35">
      <c r="A59" s="82" t="s">
        <v>8</v>
      </c>
      <c r="B59" s="117" t="e">
        <f>IF(#REF!="","",#REF!)</f>
        <v>#REF!</v>
      </c>
      <c r="D59" s="78"/>
      <c r="E59" s="79"/>
      <c r="F59" s="78"/>
      <c r="G59" s="78"/>
    </row>
    <row r="60" spans="1:7" x14ac:dyDescent="0.35">
      <c r="A60" s="82" t="s">
        <v>9</v>
      </c>
      <c r="B60" s="117" t="e">
        <f>IF(#REF!="","",#REF!)</f>
        <v>#REF!</v>
      </c>
      <c r="D60" s="78"/>
      <c r="E60" s="79"/>
      <c r="F60" s="78"/>
      <c r="G60" s="78"/>
    </row>
    <row r="61" spans="1:7" x14ac:dyDescent="0.35">
      <c r="A61" s="87" t="s">
        <v>10</v>
      </c>
      <c r="B61" s="118" t="e">
        <f>IF(#REF!="","",#REF!)</f>
        <v>#REF!</v>
      </c>
      <c r="C61" s="88"/>
      <c r="D61" s="89"/>
      <c r="E61" s="90"/>
      <c r="F61" s="89"/>
      <c r="G61" s="89"/>
    </row>
    <row r="62" spans="1:7" x14ac:dyDescent="0.35">
      <c r="A62" s="91"/>
      <c r="B62" s="92"/>
      <c r="C62" s="93"/>
      <c r="D62" s="94" t="s">
        <v>2</v>
      </c>
      <c r="E62" s="95" t="s">
        <v>4</v>
      </c>
      <c r="F62" s="94" t="s">
        <v>3</v>
      </c>
      <c r="G62" s="94" t="s">
        <v>13</v>
      </c>
    </row>
    <row r="63" spans="1:7" ht="26.5" x14ac:dyDescent="0.35">
      <c r="A63" s="96" t="s">
        <v>7</v>
      </c>
      <c r="B63" s="92"/>
      <c r="C63" s="93"/>
      <c r="D63" s="119" t="e">
        <f>IF(#REF!="","",#REF!)</f>
        <v>#REF!</v>
      </c>
      <c r="E63" s="97" t="e">
        <f>IF(#REF!="","",#REF!)</f>
        <v>#REF!</v>
      </c>
      <c r="F63" s="105" t="e">
        <f>IF(#REF!="","",#REF!)</f>
        <v>#REF!</v>
      </c>
      <c r="G63" s="105" t="e">
        <f>IF(#REF!="","",#REF!)</f>
        <v>#REF!</v>
      </c>
    </row>
    <row r="64" spans="1:7" ht="26.5" x14ac:dyDescent="0.35">
      <c r="A64" s="99" t="s">
        <v>17</v>
      </c>
      <c r="B64" s="92">
        <f>IF(B56="Ja", 0.0168, 0.0378)</f>
        <v>3.78E-2</v>
      </c>
      <c r="C64" s="93"/>
      <c r="D64" s="119" t="e">
        <f>IF(#REF!="","",#REF!)</f>
        <v>#REF!</v>
      </c>
      <c r="E64" s="97"/>
      <c r="F64" s="105" t="e">
        <f>IF(#REF!="","",#REF!)</f>
        <v>#REF!</v>
      </c>
      <c r="G64" s="105" t="e">
        <f>IF(#REF!="","",#REF!)</f>
        <v>#REF!</v>
      </c>
    </row>
    <row r="65" spans="1:7" ht="26.5" x14ac:dyDescent="0.35">
      <c r="A65" s="99" t="s">
        <v>19</v>
      </c>
      <c r="B65" s="92">
        <f>IF(B56="Ja", 0, 0.012)</f>
        <v>1.2E-2</v>
      </c>
      <c r="C65" s="93"/>
      <c r="D65" s="119" t="e">
        <f>IF(#REF!="","",#REF!)</f>
        <v>#REF!</v>
      </c>
      <c r="E65" s="97"/>
      <c r="F65" s="105" t="e">
        <f>IF(#REF!="","",#REF!)</f>
        <v>#REF!</v>
      </c>
      <c r="G65" s="105" t="e">
        <f>IF(#REF!="","",#REF!)</f>
        <v>#REF!</v>
      </c>
    </row>
    <row r="66" spans="1:7" ht="26.5" x14ac:dyDescent="0.35">
      <c r="A66" s="99" t="s">
        <v>18</v>
      </c>
      <c r="B66" s="100">
        <v>0.1255</v>
      </c>
      <c r="C66" s="93"/>
      <c r="D66" s="119" t="e">
        <f>IF(#REF!="","",#REF!)</f>
        <v>#REF!</v>
      </c>
      <c r="E66" s="106"/>
      <c r="F66" s="105" t="e">
        <f>IF(#REF!="","",#REF!)</f>
        <v>#REF!</v>
      </c>
      <c r="G66" s="105" t="e">
        <f>IF(#REF!="","",#REF!)</f>
        <v>#REF!</v>
      </c>
    </row>
    <row r="67" spans="1:7" x14ac:dyDescent="0.35">
      <c r="A67" s="99" t="s">
        <v>27</v>
      </c>
      <c r="B67" s="92"/>
      <c r="C67" s="93"/>
      <c r="D67" s="119" t="e">
        <f>IF(#REF!="","",#REF!)</f>
        <v>#REF!</v>
      </c>
      <c r="E67" s="103"/>
      <c r="F67" s="105" t="e">
        <f>IF(#REF!="","",#REF!)</f>
        <v>#REF!</v>
      </c>
      <c r="G67" s="147" t="e">
        <f>IF(#REF!="","",#REF!)</f>
        <v>#REF!</v>
      </c>
    </row>
    <row r="68" spans="1:7" ht="26.5" x14ac:dyDescent="0.35">
      <c r="A68" s="99" t="s">
        <v>15</v>
      </c>
      <c r="B68" s="92">
        <f>SUM(B64:B66)</f>
        <v>0.17530000000000001</v>
      </c>
      <c r="C68" s="93"/>
      <c r="D68" s="119" t="e">
        <f>IF(#REF!="","",#REF!)</f>
        <v>#REF!</v>
      </c>
      <c r="E68" s="106"/>
      <c r="F68" s="105" t="e">
        <f>IF(#REF!="","",#REF!)</f>
        <v>#REF!</v>
      </c>
      <c r="G68" s="147" t="e">
        <f>IF(#REF!="","",#REF!)</f>
        <v>#REF!</v>
      </c>
    </row>
    <row r="69" spans="1:7" x14ac:dyDescent="0.35">
      <c r="A69" s="99" t="s">
        <v>20</v>
      </c>
      <c r="B69" s="92"/>
      <c r="C69" s="104"/>
      <c r="D69" s="119" t="e">
        <f>IF(#REF!="","",#REF!)</f>
        <v>#REF!</v>
      </c>
      <c r="E69" s="101" t="e">
        <f>IF(#REF!="","",#REF!)</f>
        <v>#REF!</v>
      </c>
      <c r="F69" s="105" t="e">
        <f>IF(#REF!="","",#REF!)</f>
        <v>#REF!</v>
      </c>
      <c r="G69" s="105" t="e">
        <f>IF(#REF!="","",#REF!)</f>
        <v>#REF!</v>
      </c>
    </row>
    <row r="70" spans="1:7" x14ac:dyDescent="0.35">
      <c r="A70" s="99"/>
      <c r="B70" s="92"/>
      <c r="C70" s="93"/>
      <c r="D70" s="105"/>
      <c r="E70" s="106"/>
      <c r="F70" s="105"/>
      <c r="G70" s="105"/>
    </row>
    <row r="71" spans="1:7" x14ac:dyDescent="0.35">
      <c r="A71" s="99" t="s">
        <v>5</v>
      </c>
      <c r="B71" s="92"/>
      <c r="C71" s="93"/>
      <c r="D71" s="93"/>
      <c r="E71" s="106"/>
      <c r="F71" s="105"/>
      <c r="G71" s="105" t="e">
        <f>IF(#REF!="","",#REF!)</f>
        <v>#REF!</v>
      </c>
    </row>
    <row r="72" spans="1:7" x14ac:dyDescent="0.35">
      <c r="A72" s="99" t="s">
        <v>6</v>
      </c>
      <c r="B72" s="92"/>
      <c r="C72" s="93"/>
      <c r="D72" s="105"/>
      <c r="E72" s="106"/>
      <c r="F72" s="105"/>
      <c r="G72" s="105" t="e">
        <f>IF(#REF!="","",#REF!)</f>
        <v>#REF!</v>
      </c>
    </row>
    <row r="73" spans="1:7" x14ac:dyDescent="0.35">
      <c r="A73" s="120" t="s">
        <v>16</v>
      </c>
      <c r="B73" s="121"/>
      <c r="C73" s="122"/>
      <c r="D73" s="123"/>
      <c r="E73" s="124"/>
      <c r="F73" s="125"/>
      <c r="G73" s="125" t="e">
        <f>IF(#REF!="","",#REF!)</f>
        <v>#REF!</v>
      </c>
    </row>
    <row r="74" spans="1:7" ht="15" thickBot="1" x14ac:dyDescent="0.4">
      <c r="A74" s="113"/>
      <c r="B74" s="113"/>
      <c r="C74" s="113"/>
      <c r="D74" s="113"/>
      <c r="E74" s="113"/>
      <c r="F74" s="113"/>
      <c r="G74" s="113"/>
    </row>
    <row r="75" spans="1:7" ht="15" thickTop="1" x14ac:dyDescent="0.35"/>
    <row r="76" spans="1:7" x14ac:dyDescent="0.35">
      <c r="A76" s="114" t="s">
        <v>33</v>
      </c>
    </row>
    <row r="78" spans="1:7" x14ac:dyDescent="0.35">
      <c r="A78" s="127" t="s">
        <v>26</v>
      </c>
    </row>
    <row r="79" spans="1:7" ht="15" thickBot="1" x14ac:dyDescent="0.4">
      <c r="A79" s="127"/>
    </row>
    <row r="80" spans="1:7" ht="15" thickBot="1" x14ac:dyDescent="0.4">
      <c r="A80" s="127"/>
      <c r="B80" s="128" t="s">
        <v>10</v>
      </c>
      <c r="C80" s="129"/>
      <c r="D80" s="129"/>
      <c r="E80" s="130" t="e">
        <f>IF(Summenblatt!E11="","",Summenblatt!E11)</f>
        <v>#VALUE!</v>
      </c>
    </row>
    <row r="81" spans="1:6" x14ac:dyDescent="0.35">
      <c r="A81" s="137"/>
    </row>
    <row r="82" spans="1:6" x14ac:dyDescent="0.35">
      <c r="A82" s="132"/>
      <c r="C82" s="204" t="s">
        <v>13</v>
      </c>
      <c r="D82" s="204"/>
      <c r="E82" s="204"/>
      <c r="F82" s="204"/>
    </row>
    <row r="83" spans="1:6" x14ac:dyDescent="0.35">
      <c r="A83" s="132"/>
      <c r="B83" s="131" t="s">
        <v>52</v>
      </c>
      <c r="C83" s="131" t="s">
        <v>22</v>
      </c>
      <c r="D83" s="131" t="s">
        <v>23</v>
      </c>
      <c r="E83" s="205" t="s">
        <v>24</v>
      </c>
      <c r="F83" s="205"/>
    </row>
    <row r="84" spans="1:6" x14ac:dyDescent="0.35">
      <c r="A84" s="132"/>
      <c r="B84" s="133" t="str">
        <f>IF(Summenblatt!B15="","",Summenblatt!B15)</f>
        <v/>
      </c>
      <c r="C84" s="134" t="str">
        <f>IF(Summenblatt!C15="","",Summenblatt!C15)</f>
        <v/>
      </c>
      <c r="D84" s="134" t="str">
        <f>IF(Summenblatt!D15="","",Summenblatt!D15)</f>
        <v/>
      </c>
      <c r="E84" s="209" t="str">
        <f>IF(Summenblatt!E15="","",Summenblatt!E15)</f>
        <v/>
      </c>
      <c r="F84" s="210"/>
    </row>
    <row r="85" spans="1:6" x14ac:dyDescent="0.35">
      <c r="A85" s="132"/>
      <c r="B85" s="133" t="str">
        <f>IF(Summenblatt!B16="","",Summenblatt!B16)</f>
        <v/>
      </c>
      <c r="C85" s="134" t="str">
        <f>IF(Summenblatt!C16="","",Summenblatt!C16)</f>
        <v/>
      </c>
      <c r="D85" s="134" t="str">
        <f>IF(Summenblatt!D16="","",Summenblatt!D16)</f>
        <v/>
      </c>
      <c r="E85" s="209" t="str">
        <f>IF(Summenblatt!E16="","",Summenblatt!E16)</f>
        <v/>
      </c>
      <c r="F85" s="210"/>
    </row>
    <row r="86" spans="1:6" x14ac:dyDescent="0.35">
      <c r="A86" s="132"/>
      <c r="B86" s="133" t="str">
        <f>IF(Summenblatt!B17="","",Summenblatt!B17)</f>
        <v/>
      </c>
      <c r="C86" s="134" t="str">
        <f>IF(Summenblatt!C17="","",Summenblatt!C17)</f>
        <v/>
      </c>
      <c r="D86" s="134" t="str">
        <f>IF(Summenblatt!D17="","",Summenblatt!D17)</f>
        <v/>
      </c>
      <c r="E86" s="209" t="str">
        <f>IF(Summenblatt!E17="","",Summenblatt!E17)</f>
        <v/>
      </c>
      <c r="F86" s="210"/>
    </row>
    <row r="87" spans="1:6" x14ac:dyDescent="0.35">
      <c r="A87" s="132"/>
      <c r="B87" s="135" t="s">
        <v>25</v>
      </c>
      <c r="C87" s="136">
        <f>IF(Summenblatt!C18="","",Summenblatt!C18)</f>
        <v>0</v>
      </c>
      <c r="D87" s="136">
        <f>IF(Summenblatt!D18="","",Summenblatt!D18)</f>
        <v>0</v>
      </c>
      <c r="E87" s="211">
        <f>IF(Summenblatt!E18="","",Summenblatt!E18)</f>
        <v>0</v>
      </c>
      <c r="F87" s="212"/>
    </row>
    <row r="89" spans="1:6" x14ac:dyDescent="0.35">
      <c r="B89" t="s">
        <v>57</v>
      </c>
      <c r="C89" s="76">
        <f>IF(Summenblatt!C20="","",Summenblatt!C20)</f>
        <v>0</v>
      </c>
      <c r="D89" t="s">
        <v>56</v>
      </c>
      <c r="E89" s="207">
        <f>IF(Summenblatt!E20="","",Summenblatt!E20)</f>
        <v>0</v>
      </c>
      <c r="F89" s="207"/>
    </row>
    <row r="90" spans="1:6" x14ac:dyDescent="0.35">
      <c r="B90" s="206" t="s">
        <v>55</v>
      </c>
      <c r="C90" s="206"/>
      <c r="D90" s="206"/>
      <c r="E90" s="208">
        <f>IF(Summenblatt!E21="","",Summenblatt!E21)</f>
        <v>0</v>
      </c>
      <c r="F90" s="208"/>
    </row>
  </sheetData>
  <mergeCells count="12">
    <mergeCell ref="B90:D90"/>
    <mergeCell ref="E89:F89"/>
    <mergeCell ref="E90:F90"/>
    <mergeCell ref="E84:F84"/>
    <mergeCell ref="E85:F85"/>
    <mergeCell ref="E86:F86"/>
    <mergeCell ref="E87:F87"/>
    <mergeCell ref="B6:G6"/>
    <mergeCell ref="B7:G7"/>
    <mergeCell ref="B8:G8"/>
    <mergeCell ref="C82:F82"/>
    <mergeCell ref="E83:F83"/>
  </mergeCells>
  <dataValidations count="1">
    <dataValidation type="list" allowBlank="1" showInputMessage="1" showErrorMessage="1" sqref="C69 C25 C47" xr:uid="{00000000-0002-0000-0500-000000000000}">
      <formula1>"Ja,Nein"</formula1>
    </dataValidation>
  </dataValidations>
  <pageMargins left="0.23622047244094491" right="0.23622047244094491" top="0.35433070866141736" bottom="0.35433070866141736" header="0.11811023622047245" footer="0.11811023622047245"/>
  <pageSetup paperSize="9"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Line="0" autoPict="0" macro="[0]!Monat2ausblenden">
                <anchor moveWithCells="1">
                  <from>
                    <xdr:col>8</xdr:col>
                    <xdr:colOff>533400</xdr:colOff>
                    <xdr:row>4</xdr:row>
                    <xdr:rowOff>165100</xdr:rowOff>
                  </from>
                  <to>
                    <xdr:col>10</xdr:col>
                    <xdr:colOff>317500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Button 4">
              <controlPr defaultSize="0" print="0" autoFill="0" autoLine="0" autoPict="0" macro="[0]!Monat2einblenden">
                <anchor moveWithCells="1">
                  <from>
                    <xdr:col>8</xdr:col>
                    <xdr:colOff>527050</xdr:colOff>
                    <xdr:row>7</xdr:row>
                    <xdr:rowOff>12700</xdr:rowOff>
                  </from>
                  <to>
                    <xdr:col>10</xdr:col>
                    <xdr:colOff>304800</xdr:colOff>
                    <xdr:row>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Button 5">
              <controlPr defaultSize="0" print="0" autoFill="0" autoLine="0" autoPict="0" macro="[0]!Monat3ausblenden">
                <anchor moveWithCells="1">
                  <from>
                    <xdr:col>8</xdr:col>
                    <xdr:colOff>514350</xdr:colOff>
                    <xdr:row>9</xdr:row>
                    <xdr:rowOff>38100</xdr:rowOff>
                  </from>
                  <to>
                    <xdr:col>10</xdr:col>
                    <xdr:colOff>298450</xdr:colOff>
                    <xdr:row>10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Button 6">
              <controlPr defaultSize="0" print="0" autoFill="0" autoLine="0" autoPict="0" macro="[0]!Monat3einblenden">
                <anchor moveWithCells="1">
                  <from>
                    <xdr:col>8</xdr:col>
                    <xdr:colOff>514350</xdr:colOff>
                    <xdr:row>11</xdr:row>
                    <xdr:rowOff>31750</xdr:rowOff>
                  </from>
                  <to>
                    <xdr:col>10</xdr:col>
                    <xdr:colOff>298450</xdr:colOff>
                    <xdr:row>12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Anschreiben</vt:lpstr>
      <vt:lpstr>Monat 1</vt:lpstr>
      <vt:lpstr>Monat 2</vt:lpstr>
      <vt:lpstr>Monat 3</vt:lpstr>
      <vt:lpstr>Summenblatt</vt:lpstr>
      <vt:lpstr>Druckversion</vt:lpstr>
      <vt:lpstr>Anschreiben!Druckbereich</vt:lpstr>
      <vt:lpstr>Druckversion!Druckbereich</vt:lpstr>
      <vt:lpstr>'Monat 1'!Druckbereich</vt:lpstr>
      <vt:lpstr>'Monat 2'!Druckbereich</vt:lpstr>
      <vt:lpstr>'Monat 3'!Druckbereich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Spöck, Barbara</dc:creator>
  <cp:lastModifiedBy>Malburg, Sonja</cp:lastModifiedBy>
  <cp:lastPrinted>2021-01-21T17:00:21Z</cp:lastPrinted>
  <dcterms:created xsi:type="dcterms:W3CDTF">2020-06-16T11:17:30Z</dcterms:created>
  <dcterms:modified xsi:type="dcterms:W3CDTF">2021-03-15T07:48:35Z</dcterms:modified>
</cp:coreProperties>
</file>